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>
    <definedName hidden="false" localSheetId="0" name="_xlnm.Print_Area">'Лист1'!$A$1:$S$322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<sst xmlns="http://schemas.openxmlformats.org/spreadsheetml/2006/main" xmlns:a="http://schemas.openxmlformats.org/drawingml/2006/main" xmlns:a15="http://schemas.microsoft.com/office/drawing/2012/main" xmlns:asvg="http://schemas.microsoft.com/office/drawing/2016/SVG/main" xmlns:c="http://schemas.openxmlformats.org/drawingml/2006/chart" xmlns:co="http://ncloudtech.com" xmlns:co-ooxml="http://ncloudtech.com/ooxml" xmlns:m="http://schemas.openxmlformats.org/officeDocument/2006/math" xmlns:mc="http://schemas.openxmlformats.org/markup-compatibility/2006" xmlns:o="urn:schemas-microsoft-com:office:office" xmlns:p="http://schemas.openxmlformats.org/presentationml/2006/main" xmlns:pic="http://schemas.openxmlformats.org/drawingml/2006/picture" xmlns:r="http://schemas.openxmlformats.org/officeDocument/2006/relationships" xmlns:s="http://schemas.openxmlformats.org/officeDocument/2006/sharedTypes" xmlns:sl="http://schemas.openxmlformats.org/schemaLibrary/2006/main" xmlns:v="urn:schemas-microsoft-com:vml" xmlns:w="http://schemas.openxmlformats.org/wordprocessingml/2006/main" xmlns:w14="http://schemas.microsoft.com/office/word/2010/wordml" xmlns:w15="http://schemas.microsoft.com/office/word/2012/wordml" xmlns:wp="http://schemas.openxmlformats.org/drawingml/2006/wordprocessingDrawing" xmlns:wpg="http://schemas.microsoft.com/office/word/2010/wordprocessingGroup" xmlns:wps="http://schemas.microsoft.com/office/word/2010/wordprocessingShape" xmlns:x="urn:schemas-microsoft-com:office:excel" xmlns:x14="http://schemas.microsoft.com/office/spreadsheetml/2009/9/main" xmlns:xdr="http://schemas.openxmlformats.org/drawingml/2006/spreadsheetDrawing" xmlns:xm="http://schemas.microsoft.com/office/excel/2006/main" mc:Ignorable="co co-ooxml w14 x14 w15">
  <si>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</si>
  <si>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</si>
  <si>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</si>
  <si>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r>
      <rPr>
        <color theme="1" tint="0"/>
        <sz val="10"/>
        <scheme val="minor"/>
      </rPr>
      <t>Директор      ООО "Общепит-Н"</t>
    </r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</si>
  <si>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 </t>
    </r>
    <r>
      <rPr>
        <color theme="1" tint="0"/>
        <sz val="9"/>
        <scheme val="minor"/>
      </rPr>
      <t xml:space="preserve"> /</t>
    </r>
  </si>
  <si>
    <r>
      <t xml:space="preserve">                                  </t>
    </r>
    <r>
      <rPr>
        <color theme="1" tint="0"/>
        <sz val="10"/>
        <u val="single"/>
        <scheme val="minor"/>
      </rPr>
      <t xml:space="preserve">                       </t>
    </r>
    <r>
      <rPr>
        <color theme="1" tint="0"/>
        <sz val="10"/>
        <scheme val="minor"/>
      </rPr>
      <t xml:space="preserve"> / </t>
    </r>
    <r>
      <rPr>
        <color theme="1" tint="0"/>
        <sz val="10"/>
        <u val="single"/>
        <scheme val="minor"/>
      </rPr>
      <t xml:space="preserve">  Е.С.Сидельникова </t>
    </r>
    <r>
      <rPr>
        <color theme="1" tint="0"/>
        <sz val="10"/>
        <scheme val="minor"/>
      </rPr>
      <t>/</t>
    </r>
  </si>
  <si>
    <t xml:space="preserve">                      "___"____________  2025г</t>
  </si>
  <si>
    <t>"01" апреля 2025г</t>
  </si>
  <si>
    <t>МЕНЮ</t>
  </si>
  <si>
    <t>для школьных столовых</t>
  </si>
  <si>
    <t>( 7-11 лет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</si>
  <si>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</si>
  <si>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</si>
  <si>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</si>
  <si>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</si>
  <si>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</si>
  <si>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</si>
  <si>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</si>
  <si>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</si>
  <si>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</si>
  <si>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</si>
  <si>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</si>
  <si>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</si>
  <si>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</si>
  <si>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</si>
  <si>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</si>
  <si>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</si>
  <si>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</si>
  <si>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</si>
  <si>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</si>
  <si>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</si>
  <si>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</si>
  <si>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</si>
  <si>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</si>
  <si>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200/5</t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</si>
  <si>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</si>
  <si>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</si>
  <si>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</si>
  <si>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</si>
  <si>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</si>
  <si>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</si>
  <si>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</si>
  <si>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</si>
  <si>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Всего</t>
  </si>
  <si>
    <t>ОБЕД</t>
  </si>
  <si>
    <t>Салат из свеклы отварной</t>
  </si>
  <si>
    <t xml:space="preserve"> Суп картофельный с мясными фрикадельками.</t>
  </si>
  <si>
    <t>200/28</t>
  </si>
  <si>
    <t>Рагу из курицы</t>
  </si>
  <si>
    <t xml:space="preserve">Компот из сухофруктов </t>
  </si>
  <si>
    <t>Хлеб ржаной</t>
  </si>
  <si>
    <t>6.</t>
  </si>
  <si>
    <t xml:space="preserve">Хлеб пшеничный </t>
  </si>
  <si>
    <t>ИТОГО:</t>
  </si>
  <si>
    <t xml:space="preserve">                             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</si>
  <si>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</si>
  <si>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Е.С. Сидельникова </t>
    </r>
    <r>
      <rPr>
        <color theme="1" tint="0"/>
        <sz val="10"/>
        <scheme val="minor"/>
      </rPr>
      <t>/</t>
    </r>
  </si>
  <si>
    <r>
      <rPr>
        <color theme="1" tint="0"/>
        <sz val="10"/>
        <u val="single"/>
        <scheme val="minor"/>
      </rPr>
      <t xml:space="preserve">"01" </t>
    </r>
    <r>
      <rPr>
        <color theme="1" tint="0"/>
        <sz val="10"/>
        <u val="single"/>
        <scheme val="minor"/>
      </rPr>
      <t>апреля</t>
    </r>
    <r>
      <rPr>
        <color theme="1" tint="0"/>
        <sz val="10"/>
        <u val="single"/>
        <scheme val="minor"/>
      </rPr>
      <t xml:space="preserve"> 2025г</t>
    </r>
  </si>
  <si>
    <t>День 2</t>
  </si>
  <si>
    <t>Выход, г</t>
  </si>
  <si>
    <t>Плов из курицы</t>
  </si>
  <si>
    <t>Хлеб пшеничный 1с.</t>
  </si>
  <si>
    <t>Чай с сахаром</t>
  </si>
  <si>
    <r>
      <rPr>
        <b val="false"/>
        <color theme="1" tint="0"/>
        <sz val="10"/>
        <u val="none"/>
        <scheme val="minor"/>
      </rPr>
      <t>Салат из квашеной капусты.</t>
    </r>
  </si>
  <si>
    <t>Борщ из свежей капусты с картофелем  со сметаной .</t>
  </si>
  <si>
    <t>Котлеты рыбные с маслом сливочным</t>
  </si>
  <si>
    <t>90/5</t>
  </si>
  <si>
    <t>142/330</t>
  </si>
  <si>
    <t>Картофель и овощи, тушенные в соусе</t>
  </si>
  <si>
    <t>125/25</t>
  </si>
  <si>
    <t>Напиток  "Витошка"</t>
  </si>
  <si>
    <t>7.</t>
  </si>
  <si>
    <t xml:space="preserve">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</si>
  <si>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</si>
  <si>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 Е.С. Сидельникова </t>
    </r>
    <r>
      <rPr>
        <color theme="1" tint="0"/>
        <sz val="10"/>
        <scheme val="minor"/>
      </rPr>
      <t>/</t>
    </r>
  </si>
  <si>
    <t>День 3</t>
  </si>
  <si>
    <t xml:space="preserve"> Каша  жидкая молочная из манной крупы с маслом сливочным</t>
  </si>
  <si>
    <r>
      <rPr>
        <color theme="1" tint="0"/>
        <sz val="10"/>
        <scheme val="minor"/>
      </rPr>
      <t>200/5</t>
    </r>
  </si>
  <si>
    <t>яйцо вареное</t>
  </si>
  <si>
    <t>А, мкг</t>
  </si>
  <si>
    <t>В</t>
  </si>
  <si>
    <t xml:space="preserve"> Суп картофельный с клецками</t>
  </si>
  <si>
    <t>Шницель из говядины</t>
  </si>
  <si>
    <t xml:space="preserve"> Капуста тушеная</t>
  </si>
  <si>
    <r>
      <rPr>
        <color theme="1" tint="0"/>
        <sz val="10"/>
        <scheme val="minor"/>
      </rPr>
      <t xml:space="preserve">Компот из сухофруктов </t>
    </r>
  </si>
  <si>
    <t xml:space="preserve">  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</si>
  <si>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 /</t>
    </r>
  </si>
  <si>
    <t xml:space="preserve">                               / Е.С. Сидельникова  /</t>
  </si>
  <si>
    <r>
      <t xml:space="preserve">                                                                                                                                                                   </t>
    </r>
    <r>
      <rPr>
        <color theme="1" tint="0"/>
        <sz val="10"/>
        <u val="single"/>
        <scheme val="minor"/>
      </rPr>
      <t xml:space="preserve"> "01" мая 2024г</t>
    </r>
  </si>
  <si>
    <t>День 4</t>
  </si>
  <si>
    <t>Щи из свежей капусты с картофелем со сметаной.</t>
  </si>
  <si>
    <t xml:space="preserve">Оладьи из говяжьей печени </t>
  </si>
  <si>
    <t>Каша гороховая отварная с маслом</t>
  </si>
  <si>
    <t>150/5</t>
  </si>
  <si>
    <t>Напиток апельсиновый</t>
  </si>
  <si>
    <t xml:space="preserve">                                                                                                  "Утверждаю"</t>
  </si>
  <si>
    <r>
      <t xml:space="preserve">  </t>
    </r>
    <r>
      <rPr>
        <color theme="1" tint="0"/>
        <sz val="10"/>
        <u val="single"/>
        <scheme val="minor"/>
      </rPr>
      <t xml:space="preserve">                             / Е.С. Сидельникова  </t>
    </r>
    <r>
      <rPr>
        <color theme="1" tint="0"/>
        <sz val="10"/>
        <scheme val="minor"/>
      </rPr>
      <t>/</t>
    </r>
  </si>
  <si>
    <t>День 5</t>
  </si>
  <si>
    <t>294/330</t>
  </si>
  <si>
    <t>Котлеты рубленные из кур, запеченные с соусом сметанным</t>
  </si>
  <si>
    <r>
      <rPr>
        <color theme="1" tint="0"/>
        <sz val="10"/>
        <scheme val="minor"/>
      </rPr>
      <t>90/30</t>
    </r>
  </si>
  <si>
    <t>Макаронные изделия отварные с маслом</t>
  </si>
  <si>
    <t>Кофейный напиток с молоком</t>
  </si>
  <si>
    <t xml:space="preserve"> Суп картофельный с бобовыми (горох) </t>
  </si>
  <si>
    <t xml:space="preserve">                                                                                        "Утверждаю"</t>
  </si>
  <si>
    <r>
      <rPr>
        <color theme="1" tint="0"/>
        <sz val="10"/>
        <scheme val="minor"/>
      </rPr>
      <t xml:space="preserve">                                                                           Директор      ООО "Общепит-Н"</t>
    </r>
  </si>
  <si>
    <t xml:space="preserve">                               / Е.С. Сидельникова /</t>
  </si>
  <si>
    <r>
      <rPr>
        <color theme="1" tint="0"/>
        <sz val="10"/>
        <u val="single"/>
        <scheme val="minor"/>
      </rPr>
      <t>"01"</t>
    </r>
    <r>
      <rPr>
        <color theme="1" tint="0"/>
        <sz val="10"/>
        <u val="single"/>
        <scheme val="minor"/>
      </rPr>
      <t>апреля</t>
    </r>
    <r>
      <rPr>
        <color theme="1" tint="0"/>
        <sz val="10"/>
        <u val="single"/>
        <scheme val="minor"/>
      </rPr>
      <t xml:space="preserve"> 2025г</t>
    </r>
  </si>
  <si>
    <t>День 6</t>
  </si>
  <si>
    <t>Омлет натуральный</t>
  </si>
  <si>
    <t>Суп картофельный с макаронными изделиями ( вермишель )</t>
  </si>
  <si>
    <t>Рыба (морская), тушенная в томате с овощами</t>
  </si>
  <si>
    <t>Рис отварной</t>
  </si>
  <si>
    <t xml:space="preserve">Компот из смеси сухофруктов </t>
  </si>
  <si>
    <t xml:space="preserve">                                                                                          "Утверждаю"</t>
  </si>
  <si>
    <t>День 7</t>
  </si>
  <si>
    <r>
      <rPr>
        <b val="false"/>
        <color theme="1" tint="0"/>
        <sz val="10"/>
        <u val="none"/>
        <scheme val="minor"/>
      </rPr>
      <t xml:space="preserve"> Сырники из творога со сметаной</t>
    </r>
  </si>
  <si>
    <t>Снежок</t>
  </si>
  <si>
    <t xml:space="preserve"> Суп картофельный с  рисовой крупой</t>
  </si>
  <si>
    <t>Компот из кураги</t>
  </si>
  <si>
    <t xml:space="preserve">                                                                                         "Утверждаю"</t>
  </si>
  <si>
    <t>День 8</t>
  </si>
  <si>
    <t>Выход</t>
  </si>
  <si>
    <t>Каша вязкая молочная  геркулесовая с маслом сливочным</t>
  </si>
  <si>
    <t>Биточки из говядины</t>
  </si>
  <si>
    <t xml:space="preserve">Рагу из овощей </t>
  </si>
  <si>
    <t>День 9</t>
  </si>
  <si>
    <t>Ряженка</t>
  </si>
  <si>
    <t xml:space="preserve">                                                                                                "Утверждаю"</t>
  </si>
  <si>
    <t>День 10</t>
  </si>
  <si>
    <t>Тефтели из говядины с  соусом</t>
  </si>
  <si>
    <t xml:space="preserve"> Каша гречневая рассыпчатая</t>
  </si>
  <si>
    <t xml:space="preserve">Чай с сахаром </t>
  </si>
  <si>
    <t xml:space="preserve"> Рассольник ленинградский</t>
  </si>
  <si>
    <t>Завтрак</t>
  </si>
  <si>
    <t>Средняя стоимость 1 дня</t>
  </si>
  <si>
    <t>Обед</t>
  </si>
  <si>
    <t>Норма</t>
  </si>
  <si>
    <t>38,5-46,2</t>
  </si>
  <si>
    <t>39,5-47,4</t>
  </si>
  <si>
    <t>167,5-201</t>
  </si>
  <si>
    <t>1175-1410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</si>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</sst>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0.000" formatCode="0.000" numFmtId="1005"/>
  </numFmts>
  <fonts count="18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  <font>
      <color theme="1" tint="0"/>
      <sz val="9"/>
      <scheme val="minor"/>
    </font>
    <font>
      <b val="true"/>
      <color theme="1" tint="0"/>
      <sz val="9"/>
      <scheme val="minor"/>
    </font>
    <font>
      <color theme="1" tint="0"/>
      <sz val="10"/>
      <u val="single"/>
      <scheme val="minor"/>
    </font>
    <font>
      <b val="true"/>
      <color theme="1" tint="0"/>
      <sz val="14"/>
      <u val="single"/>
      <scheme val="minor"/>
    </font>
    <font>
      <b val="true"/>
      <color theme="1" tint="0"/>
      <sz val="12"/>
      <u val="single"/>
      <scheme val="minor"/>
    </font>
    <font>
      <b val="true"/>
      <color theme="1" tint="0"/>
      <sz val="12"/>
      <scheme val="minor"/>
    </font>
    <font>
      <color rgb="000000" tint="0"/>
      <sz val="10"/>
      <scheme val="minor"/>
    </font>
    <font>
      <b val="true"/>
      <sz val="10"/>
      <scheme val="minor"/>
    </font>
    <font>
      <b val="false"/>
      <color theme="1" tint="0"/>
      <sz val="10"/>
      <u val="none"/>
      <scheme val="minor"/>
    </font>
    <font>
      <sz val="10"/>
      <scheme val="minor"/>
    </font>
    <font>
      <name val="Calibri"/>
      <sz val="11"/>
    </font>
    <font>
      <b val="true"/>
      <color theme="1" tint="0"/>
      <sz val="11"/>
      <scheme val="minor"/>
    </font>
    <font>
      <color theme="1" tint="0"/>
      <sz val="10"/>
      <scheme val="minor"/>
    </font>
    <font>
      <color rgb="FF0000" tint="0"/>
      <sz val="1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37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 vertical="distributed"/>
    </xf>
    <xf applyAlignment="true" applyFont="true" applyNumberFormat="true" borderId="0" fillId="0" fontId="2" numFmtId="1000" quotePrefix="false">
      <alignment horizontal="center" vertical="distributed"/>
    </xf>
    <xf applyAlignment="true" applyFont="true" applyNumberFormat="true" borderId="0" fillId="0" fontId="3" numFmtId="1000" quotePrefix="false">
      <alignment horizontal="left" vertical="distributed"/>
    </xf>
    <xf applyAlignment="true" applyFont="true" applyNumberFormat="true" borderId="0" fillId="0" fontId="4" numFmtId="1000" quotePrefix="false">
      <alignment horizontal="right" vertical="distributed"/>
    </xf>
    <xf applyAlignment="true" applyFont="true" applyNumberFormat="true" borderId="0" fillId="0" fontId="5" numFmtId="1000" quotePrefix="false">
      <alignment vertical="distributed"/>
    </xf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vertical="distributed"/>
    </xf>
    <xf applyFont="true" applyNumberFormat="true" borderId="0" fillId="0" fontId="4" numFmtId="1000" quotePrefix="false"/>
    <xf applyAlignment="true" applyFont="true" applyNumberFormat="true" borderId="0" fillId="0" fontId="4" numFmtId="1001" quotePrefix="false">
      <alignment horizontal="left"/>
    </xf>
    <xf applyAlignment="true" applyFont="true" applyNumberFormat="true" borderId="0" fillId="0" fontId="3" numFmtId="1001" quotePrefix="false">
      <alignment horizontal="right" vertical="distributed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Font="true" applyNumberFormat="true" borderId="0" fillId="0" fontId="7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center"/>
    </xf>
    <xf applyAlignment="true" applyBorder="true" applyFont="true" applyNumberFormat="true" borderId="1" fillId="0" fontId="9" numFmtId="1000" quotePrefix="false">
      <alignment horizontal="left" vertical="center"/>
    </xf>
    <xf applyAlignment="true" applyBorder="true" applyFont="true" applyNumberFormat="true" borderId="2" fillId="0" fontId="9" numFmtId="1000" quotePrefix="false">
      <alignment horizontal="left" vertical="center"/>
    </xf>
    <xf applyAlignment="true" applyBorder="true" applyFont="true" applyNumberFormat="true" borderId="3" fillId="0" fontId="9" numFmtId="1000" quotePrefix="false">
      <alignment horizontal="left" vertical="center"/>
    </xf>
    <xf applyAlignment="true" applyBorder="true" applyFont="true" applyNumberFormat="true" borderId="4" fillId="0" fontId="9" numFmtId="1000" quotePrefix="false">
      <alignment horizontal="center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6" fillId="0" fontId="9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ill="true" applyFont="true" applyNumberFormat="true" borderId="4" fillId="2" fontId="2" numFmtId="1000" quotePrefix="false">
      <alignment horizontal="center" vertical="center"/>
    </xf>
    <xf applyBorder="true" applyFont="true" applyNumberFormat="true" borderId="4" fillId="0" fontId="2" numFmtId="1000" quotePrefix="false"/>
    <xf applyAlignment="true" applyBorder="true" applyFont="true" applyNumberFormat="true" borderId="4" fillId="0" fontId="2" numFmtId="1000" quotePrefix="false">
      <alignment vertical="center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ill="true" applyFont="true" applyNumberFormat="true" borderId="7" fillId="2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/>
    </xf>
    <xf applyAlignment="true" applyBorder="true" applyFont="true" applyNumberFormat="true" borderId="4" fillId="0" fontId="10" numFmtId="1000" quotePrefix="false">
      <alignment horizontal="center"/>
    </xf>
    <xf applyAlignment="true" applyBorder="true" applyFill="true" applyFont="true" applyNumberFormat="true" borderId="4" fillId="2" fontId="10" numFmtId="1000" quotePrefix="false">
      <alignment horizontal="left" vertical="center" wrapText="true"/>
    </xf>
    <xf applyAlignment="true" applyBorder="true" applyFill="true" applyFont="true" applyNumberFormat="true" borderId="4" fillId="2" fontId="10" numFmtId="1000" quotePrefix="false">
      <alignment horizontal="center"/>
    </xf>
    <xf applyAlignment="true" applyBorder="true" applyFill="true" applyFont="true" applyNumberFormat="true" borderId="4" fillId="2" fontId="10" numFmtId="1002" quotePrefix="false">
      <alignment horizontal="center"/>
    </xf>
    <xf applyAlignment="true" applyBorder="true" applyFill="true" applyFont="true" applyNumberFormat="true" borderId="4" fillId="2" fontId="3" numFmtId="1002" quotePrefix="false">
      <alignment horizontal="center"/>
    </xf>
    <xf applyAlignment="true" applyBorder="true" applyFont="true" applyNumberFormat="true" borderId="4" fillId="0" fontId="3" numFmtId="1000" quotePrefix="false">
      <alignment horizontal="center"/>
    </xf>
    <xf applyBorder="true" applyFont="true" applyNumberFormat="true" borderId="4" fillId="0" fontId="3" numFmtId="1000" quotePrefix="false"/>
    <xf applyAlignment="true" applyBorder="true" applyFont="true" applyNumberFormat="true" borderId="4" fillId="0" fontId="3" numFmtId="1002" quotePrefix="false">
      <alignment horizontal="center"/>
    </xf>
    <xf applyAlignment="true" applyBorder="true" applyFont="true" applyNumberFormat="true" borderId="4" fillId="0" fontId="3" numFmtId="1003" quotePrefix="false">
      <alignment horizontal="center"/>
    </xf>
    <xf applyAlignment="true" applyFont="true" applyNumberFormat="true" borderId="0" fillId="0" fontId="3" numFmtId="1004" quotePrefix="false">
      <alignment horizontal="center"/>
    </xf>
    <xf applyAlignment="true" applyBorder="true" applyFont="true" applyNumberFormat="true" borderId="4" fillId="0" fontId="3" numFmtId="1000" quotePrefix="false">
      <alignment horizontal="center" wrapText="true"/>
    </xf>
    <xf applyAlignment="true" applyBorder="true" applyFill="true" applyFont="true" applyNumberFormat="true" borderId="4" fillId="2" fontId="3" numFmtId="1003" quotePrefix="false">
      <alignment horizontal="center"/>
    </xf>
    <xf applyBorder="true" applyFill="true" applyFont="true" applyNumberFormat="true" borderId="4" fillId="2" fontId="3" numFmtId="1002" quotePrefix="false"/>
    <xf applyBorder="true" applyFill="true" applyFont="true" applyNumberFormat="true" borderId="4" fillId="2" fontId="3" numFmtId="1000" quotePrefix="false"/>
    <xf applyAlignment="true" applyBorder="true" applyFill="true" applyFont="true" applyNumberFormat="true" borderId="4" fillId="2" fontId="3" numFmtId="1000" quotePrefix="false">
      <alignment horizontal="center" vertical="bottom"/>
    </xf>
    <xf applyAlignment="true" applyBorder="true" applyFill="true" applyFont="true" applyNumberFormat="true" borderId="4" fillId="2" fontId="3" numFmtId="1004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4" fillId="0" fontId="11" numFmtId="1000" quotePrefix="false">
      <alignment horizontal="center" vertical="center"/>
    </xf>
    <xf applyAlignment="true" applyBorder="true" applyFont="true" applyNumberFormat="true" borderId="4" fillId="0" fontId="2" numFmtId="1002" quotePrefix="false">
      <alignment horizontal="center" vertic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Font="true" borderId="0" fillId="0" fontId="0" quotePrefix="false">
      <alignment vertical="bottom"/>
    </xf>
    <xf applyAlignment="true" applyBorder="true" applyFont="true" applyNumberFormat="true" borderId="4" fillId="0" fontId="3" numFmtId="1000" quotePrefix="false">
      <alignment horizontal="center" vertical="bottom"/>
    </xf>
    <xf applyAlignment="true" applyBorder="true" applyFill="true" applyFont="true" applyNumberFormat="true" borderId="4" fillId="2" fontId="3" numFmtId="1000" quotePrefix="false">
      <alignment horizontal="left" vertical="bottom"/>
    </xf>
    <xf applyAlignment="true" applyBorder="true" applyFont="true" applyNumberFormat="true" borderId="4" fillId="0" fontId="3" numFmtId="1002" quotePrefix="false">
      <alignment horizontal="center" vertical="bottom"/>
    </xf>
    <xf applyAlignment="true" applyBorder="true" applyFont="true" applyNumberFormat="true" borderId="4" fillId="0" fontId="3" numFmtId="1003" quotePrefix="false">
      <alignment horizontal="center" vertical="bottom"/>
    </xf>
    <xf applyAlignment="true" applyFont="true" applyNumberFormat="true" borderId="0" fillId="0" fontId="1" numFmtId="1000" quotePrefix="false">
      <alignment vertical="bottom"/>
    </xf>
    <xf applyAlignment="true" applyBorder="true" applyFont="true" applyNumberFormat="true" borderId="4" fillId="0" fontId="3" numFmtId="1000" quotePrefix="false">
      <alignment wrapText="true"/>
    </xf>
    <xf applyBorder="true" applyFont="true" applyNumberFormat="true" borderId="4" fillId="0" fontId="3" numFmtId="1002" quotePrefix="false"/>
    <xf applyAlignment="true" applyBorder="true" applyFont="true" applyNumberFormat="true" borderId="4" fillId="0" fontId="3" numFmtId="1004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 vertical="center"/>
    </xf>
    <xf applyAlignment="true" applyBorder="true" applyFill="true" applyFont="true" applyNumberFormat="true" borderId="4" fillId="2" fontId="11" numFmtId="1000" quotePrefix="false">
      <alignment horizontal="center"/>
    </xf>
    <xf applyAlignment="true" applyBorder="true" applyFill="true" applyFont="true" applyNumberFormat="true" borderId="4" fillId="2" fontId="11" numFmtId="1002" quotePrefix="false">
      <alignment horizontal="center"/>
    </xf>
    <xf applyAlignment="true" applyBorder="true" applyFont="true" applyNumberFormat="true" borderId="4" fillId="0" fontId="2" numFmtId="1000" quotePrefix="false">
      <alignment horizontal="right"/>
    </xf>
    <xf applyAlignment="true" applyBorder="true" applyFont="true" applyNumberFormat="true" borderId="5" fillId="0" fontId="2" numFmtId="1000" quotePrefix="false">
      <alignment horizontal="right"/>
    </xf>
    <xf applyAlignment="true" applyBorder="true" applyFont="true" applyNumberFormat="true" borderId="6" fillId="0" fontId="2" numFmtId="1000" quotePrefix="false">
      <alignment horizontal="right"/>
    </xf>
    <xf applyAlignment="true" applyBorder="true" applyFont="true" applyNumberFormat="true" borderId="4" fillId="0" fontId="2" numFmtId="1002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2" quotePrefix="false">
      <alignment horizontal="center"/>
    </xf>
    <xf applyFont="true" applyNumberFormat="true" borderId="0" fillId="0" fontId="3" numFmtId="1002" quotePrefix="false"/>
    <xf applyAlignment="true" applyFont="true" applyNumberFormat="true" borderId="0" fillId="0" fontId="2" numFmtId="1004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2" numFmtId="1002" quotePrefix="false">
      <alignment horizontal="left"/>
    </xf>
    <xf applyAlignment="true" applyFont="true" applyNumberFormat="true" borderId="0" fillId="0" fontId="3" numFmtId="1002" quotePrefix="false">
      <alignment horizontal="right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6" numFmtId="1002" quotePrefix="false">
      <alignment horizontal="righ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/>
    </xf>
    <xf applyAlignment="true" applyBorder="true" applyFont="true" applyNumberFormat="true" borderId="4" fillId="0" fontId="3" numFmtId="1000" quotePrefix="false">
      <alignment horizontal="left" wrapText="true"/>
    </xf>
    <xf applyAlignment="true" applyBorder="true" applyFont="true" applyNumberFormat="true" borderId="4" fillId="0" fontId="11" numFmtId="1000" quotePrefix="false">
      <alignment horizontal="center"/>
    </xf>
    <xf applyAlignment="true" applyBorder="true" applyFill="true" applyFont="true" applyNumberFormat="true" borderId="4" fillId="2" fontId="12" numFmtId="1000" quotePrefix="false">
      <alignment horizontal="left" wrapText="true"/>
    </xf>
    <xf applyBorder="true" applyFont="true" applyNumberFormat="true" borderId="4" fillId="0" fontId="1" numFmtId="1000" quotePrefix="false"/>
    <xf applyAlignment="true" applyBorder="true" applyFont="true" applyNumberFormat="true" borderId="4" fillId="0" fontId="4" numFmtId="1000" quotePrefix="false">
      <alignment horizontal="center"/>
    </xf>
    <xf applyBorder="true" applyFont="true" applyNumberFormat="true" borderId="4" fillId="0" fontId="1" numFmtId="1002" quotePrefix="false"/>
    <xf applyAlignment="true" applyBorder="true" applyFont="true" applyNumberFormat="true" borderId="4" fillId="0" fontId="11" numFmtId="1002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2" quotePrefix="false">
      <alignment horizontal="right"/>
    </xf>
    <xf applyFont="true" applyNumberFormat="true" borderId="0" fillId="0" fontId="2" numFmtId="1002" quotePrefix="false"/>
    <xf applyAlignment="true" applyBorder="true" applyFill="true" applyFont="true" applyNumberFormat="true" borderId="4" fillId="2" fontId="3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Border="true" applyFont="true" applyNumberFormat="true" borderId="4" fillId="0" fontId="3" numFmtId="1004" quotePrefix="false"/>
    <xf applyAlignment="true" applyBorder="true" applyFont="true" applyNumberFormat="true" borderId="8" fillId="0" fontId="9" numFmtId="1000" quotePrefix="false">
      <alignment horizontal="center"/>
    </xf>
    <xf applyAlignment="true" applyBorder="true" applyFont="true" applyNumberFormat="true" borderId="9" fillId="0" fontId="9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left" vertical="center" wrapText="true"/>
    </xf>
    <xf applyAlignment="true" applyBorder="true" applyFont="true" applyNumberFormat="true" borderId="10" fillId="0" fontId="3" numFmtId="1002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ill="true" applyFont="true" applyNumberFormat="true" borderId="4" fillId="2" fontId="13" numFmtId="1000" quotePrefix="false">
      <alignment horizontal="center"/>
    </xf>
    <xf applyAlignment="true" applyFont="true" applyNumberFormat="true" borderId="0" fillId="0" fontId="3" numFmtId="1004" quotePrefix="false">
      <alignment horizontal="right"/>
    </xf>
    <xf applyAlignment="true" applyFont="true" applyNumberFormat="true" borderId="0" fillId="0" fontId="6" numFmtId="1004" quotePrefix="false">
      <alignment horizontal="right"/>
    </xf>
    <xf applyAlignment="true" applyBorder="true" applyFill="true" applyFont="true" applyNumberFormat="true" borderId="4" fillId="2" fontId="3" numFmtId="1000" quotePrefix="false">
      <alignment horizontal="left" wrapText="true"/>
    </xf>
    <xf applyAlignment="true" applyBorder="true" applyFont="true" applyNumberFormat="true" borderId="4" fillId="0" fontId="1" numFmtId="1002" quotePrefix="false">
      <alignment horizontal="center"/>
    </xf>
    <xf applyAlignment="true" applyBorder="true" applyFont="true" applyNumberFormat="true" borderId="4" fillId="0" fontId="1" numFmtId="1003" quotePrefix="false">
      <alignment horizontal="center"/>
    </xf>
    <xf applyAlignment="true" applyFont="true" applyNumberFormat="true" borderId="0" fillId="0" fontId="2" numFmtId="1005" quotePrefix="false">
      <alignment horizontal="center"/>
    </xf>
    <xf applyAlignment="true" applyBorder="true" applyFont="true" applyNumberFormat="true" borderId="4" fillId="0" fontId="3" numFmtId="1002" quotePrefix="false">
      <alignment horizontal="center" wrapText="true"/>
    </xf>
    <xf applyAlignment="true" applyBorder="true" applyFont="true" applyNumberFormat="true" borderId="4" fillId="0" fontId="3" numFmtId="1000" quotePrefix="false">
      <alignment horizontal="left" vertical="bottom"/>
    </xf>
    <xf applyAlignment="true" applyFont="true" applyNumberFormat="true" borderId="0" fillId="0" fontId="9" numFmtId="1000" quotePrefix="false">
      <alignment vertical="bottom"/>
    </xf>
    <xf applyAlignment="true" applyBorder="true" applyFont="true" applyNumberFormat="true" borderId="4" fillId="0" fontId="2" numFmtId="1003" quotePrefix="false">
      <alignment horizontal="center"/>
    </xf>
    <xf applyAlignment="true" applyFont="true" applyNumberFormat="true" borderId="0" fillId="0" fontId="3" numFmtId="1004" quotePrefix="false">
      <alignment horizontal="left"/>
    </xf>
    <xf applyAlignment="true" applyBorder="true" applyFont="true" applyNumberFormat="true" borderId="4" fillId="0" fontId="13" numFmtId="1002" quotePrefix="false">
      <alignment horizontal="center"/>
    </xf>
    <xf applyFont="true" borderId="0" fillId="0" fontId="14" quotePrefix="false"/>
    <xf applyAlignment="true" applyFont="true" applyNumberFormat="true" borderId="0" fillId="0" fontId="4" numFmtId="1001" quotePrefix="false">
      <alignment horizontal="left" vertical="center"/>
    </xf>
    <xf applyAlignment="true" applyFont="true" applyNumberFormat="true" borderId="0" fillId="0" fontId="15" numFmtId="1000" quotePrefix="false">
      <alignment horizontal="right"/>
    </xf>
    <xf applyAlignment="true" applyFont="true" applyNumberFormat="true" borderId="0" fillId="0" fontId="15" numFmtId="1002" quotePrefix="false">
      <alignment horizontal="center"/>
    </xf>
    <xf applyAlignment="true" applyFont="true" applyNumberFormat="true" borderId="0" fillId="0" fontId="15" numFmtId="1000" quotePrefix="false">
      <alignment horizontal="center"/>
    </xf>
    <xf applyAlignment="true" applyBorder="true" applyFont="true" applyNumberFormat="true" borderId="1" fillId="0" fontId="9" numFmtId="1000" quotePrefix="false">
      <alignment horizontal="left"/>
    </xf>
    <xf applyAlignment="true" applyBorder="true" applyFont="true" applyNumberFormat="true" borderId="2" fillId="0" fontId="9" numFmtId="1000" quotePrefix="false">
      <alignment horizontal="left"/>
    </xf>
    <xf applyAlignment="true" applyBorder="true" applyFont="true" applyNumberFormat="true" borderId="3" fillId="0" fontId="9" numFmtId="1000" quotePrefix="false">
      <alignment horizontal="left"/>
    </xf>
    <xf applyAlignment="true" applyBorder="true" applyFont="true" applyNumberFormat="true" borderId="4" fillId="0" fontId="16" numFmtId="1000" quotePrefix="false">
      <alignment horizontal="center"/>
    </xf>
    <xf applyAlignment="true" applyBorder="true" applyFill="true" applyFont="true" applyNumberFormat="true" borderId="4" fillId="2" fontId="16" numFmtId="1002" quotePrefix="false">
      <alignment horizontal="center"/>
    </xf>
    <xf applyAlignment="true" applyBorder="true" applyFill="true" applyFont="true" applyNumberFormat="true" borderId="4" fillId="2" fontId="9" numFmtId="1000" quotePrefix="false">
      <alignment horizontal="left"/>
    </xf>
    <xf applyAlignment="true" applyBorder="true" applyFill="true" applyFont="true" applyNumberFormat="true" borderId="5" fillId="2" fontId="9" numFmtId="1000" quotePrefix="false">
      <alignment horizontal="left"/>
    </xf>
    <xf applyAlignment="true" applyBorder="true" applyFill="true" applyFont="true" applyNumberFormat="true" borderId="6" fillId="2" fontId="9" numFmtId="1000" quotePrefix="false">
      <alignment horizontal="left"/>
    </xf>
    <xf applyAlignment="true" applyBorder="true" applyFill="true" applyFont="true" applyNumberFormat="true" borderId="4" fillId="2" fontId="3" numFmtId="1000" quotePrefix="false">
      <alignment horizontal="left"/>
    </xf>
    <xf applyAlignment="true" applyFont="true" applyNumberFormat="true" borderId="0" fillId="0" fontId="3" numFmtId="1002" quotePrefix="false">
      <alignment horizontal="center"/>
    </xf>
    <xf applyFont="true" applyNumberFormat="true" borderId="0" fillId="0" fontId="1" numFmtId="1002" quotePrefix="false"/>
    <xf applyAlignment="true" applyBorder="true" applyFont="true" applyNumberFormat="true" borderId="4" fillId="0" fontId="17" numFmtId="1002" quotePrefix="false">
      <alignment horizontal="center"/>
    </xf>
    <xf applyAlignment="true" applyBorder="true" applyFont="true" applyNumberFormat="true" borderId="4" fillId="0" fontId="17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W3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.42578146740498"/>
    <col customWidth="true" max="2" min="2" outlineLevel="0" width="5.00000016916618"/>
    <col customWidth="true" max="3" min="3" outlineLevel="0" width="43.4257816365712"/>
    <col customWidth="true" max="4" min="4" outlineLevel="0" width="8"/>
    <col customWidth="true" max="5" min="5" outlineLevel="0" width="9.71093728722066"/>
    <col customWidth="true" max="6" min="6" outlineLevel="0" width="9.14062530925693"/>
    <col customWidth="true" max="7" min="7" outlineLevel="0" width="8.14062514009074"/>
    <col customWidth="true" max="8" min="8" outlineLevel="0" width="9.14062530925693"/>
    <col customWidth="true" max="9" min="9" outlineLevel="0" width="8.28515598898187"/>
    <col customWidth="true" hidden="true" max="10" min="10" outlineLevel="0" width="2.28515632731423"/>
    <col customWidth="true" max="12" min="11" outlineLevel="0" width="7.14062497092456"/>
    <col customWidth="true" max="13" min="13" outlineLevel="0" width="7.42578095990643"/>
    <col customWidth="true" max="14" min="14" outlineLevel="0" width="7.14062497092456"/>
    <col customWidth="true" max="15" min="15" outlineLevel="0" width="6.28515632731423"/>
    <col customWidth="true" max="16" min="16" outlineLevel="0" width="6.42578146740498"/>
    <col customWidth="true" max="17" min="17" outlineLevel="0" width="5.71093728722066"/>
    <col customWidth="true" max="18" min="18" outlineLevel="0" width="7.14062497092456"/>
    <col customWidth="true" max="19" min="19" outlineLevel="0" width="3.85546881277651"/>
    <col customWidth="true" max="21" min="21" outlineLevel="0" width="15.4257809599064"/>
    <col customWidth="true" max="35" min="35" outlineLevel="0" width="5.14062497092456"/>
  </cols>
  <sheetData>
    <row customHeight="true" ht="20.25" outlineLevel="0" r="1">
      <c r="A1" s="1" t="s">
        <v>0</v>
      </c>
      <c r="B1" s="1" t="s"/>
      <c r="C1" s="1" t="s"/>
      <c r="D1" s="2" t="s">
        <v>1</v>
      </c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</row>
    <row customHeight="true" ht="15" outlineLevel="0" r="2">
      <c r="A2" s="3" t="s">
        <v>2</v>
      </c>
      <c r="B2" s="3" t="s"/>
      <c r="C2" s="3" t="s"/>
      <c r="D2" s="4" t="n"/>
      <c r="E2" s="4" t="s"/>
      <c r="F2" s="4" t="s"/>
      <c r="G2" s="4" t="s"/>
      <c r="H2" s="4" t="s"/>
      <c r="I2" s="4" t="s"/>
      <c r="J2" s="5" t="n"/>
      <c r="K2" s="6" t="s">
        <v>3</v>
      </c>
      <c r="L2" s="6" t="s"/>
      <c r="M2" s="6" t="s"/>
      <c r="N2" s="6" t="s"/>
      <c r="O2" s="6" t="s"/>
      <c r="P2" s="6" t="s"/>
      <c r="Q2" s="6" t="s"/>
      <c r="R2" s="6" t="s"/>
    </row>
    <row customHeight="true" hidden="true" ht="15" outlineLevel="0" r="3">
      <c r="A3" s="7" t="n"/>
      <c r="B3" s="7" t="n"/>
      <c r="C3" s="7" t="n"/>
      <c r="D3" s="7" t="n"/>
      <c r="E3" s="7" t="n"/>
      <c r="F3" s="7" t="n"/>
      <c r="G3" s="7" t="n"/>
      <c r="H3" s="7" t="n"/>
      <c r="I3" s="7" t="n"/>
      <c r="J3" s="5" t="n"/>
      <c r="K3" s="8" t="n"/>
      <c r="L3" s="8" t="n"/>
      <c r="M3" s="8" t="n"/>
      <c r="N3" s="8" t="n"/>
      <c r="O3" s="8" t="n"/>
      <c r="P3" s="8" t="n"/>
      <c r="Q3" s="8" t="n"/>
      <c r="R3" s="8" t="n"/>
    </row>
    <row customHeight="true" ht="15" outlineLevel="0" r="4">
      <c r="A4" s="9" t="s">
        <v>4</v>
      </c>
      <c r="B4" s="9" t="s"/>
      <c r="C4" s="9" t="s"/>
      <c r="D4" s="10" t="s">
        <v>5</v>
      </c>
      <c r="E4" s="10" t="s"/>
      <c r="F4" s="10" t="s"/>
      <c r="G4" s="10" t="s"/>
      <c r="H4" s="10" t="s"/>
      <c r="I4" s="10" t="s"/>
      <c r="J4" s="10" t="s"/>
      <c r="K4" s="10" t="s"/>
      <c r="L4" s="10" t="s"/>
      <c r="M4" s="10" t="s"/>
      <c r="N4" s="10" t="s"/>
      <c r="O4" s="10" t="s"/>
      <c r="P4" s="10" t="s"/>
      <c r="Q4" s="10" t="s"/>
      <c r="R4" s="10" t="s"/>
    </row>
    <row customHeight="true" ht="15" outlineLevel="0" r="5">
      <c r="A5" s="11" t="s">
        <v>6</v>
      </c>
      <c r="B5" s="11" t="s"/>
      <c r="C5" s="11" t="s"/>
      <c r="D5" s="12" t="n"/>
      <c r="E5" s="12" t="s"/>
      <c r="F5" s="12" t="s"/>
      <c r="G5" s="13" t="s">
        <v>7</v>
      </c>
      <c r="H5" s="13" t="s"/>
      <c r="I5" s="13" t="s"/>
      <c r="J5" s="13" t="s"/>
      <c r="K5" s="13" t="s"/>
      <c r="L5" s="13" t="s"/>
      <c r="M5" s="13" t="s"/>
      <c r="N5" s="13" t="s"/>
      <c r="O5" s="13" t="s"/>
      <c r="P5" s="13" t="s"/>
      <c r="Q5" s="13" t="s"/>
      <c r="R5" s="13" t="s"/>
    </row>
    <row customHeight="true" ht="18" outlineLevel="0" r="6">
      <c r="A6" s="14" t="s">
        <v>8</v>
      </c>
      <c r="B6" s="14" t="s"/>
      <c r="C6" s="14" t="s"/>
      <c r="D6" s="14" t="s"/>
      <c r="E6" s="14" t="s"/>
      <c r="F6" s="14" t="s"/>
      <c r="G6" s="14" t="s"/>
      <c r="H6" s="14" t="s"/>
      <c r="I6" s="14" t="s"/>
      <c r="J6" s="14" t="s"/>
      <c r="K6" s="14" t="s"/>
      <c r="L6" s="14" t="s"/>
      <c r="M6" s="14" t="s"/>
      <c r="N6" s="14" t="s"/>
      <c r="O6" s="14" t="s"/>
      <c r="P6" s="14" t="s"/>
      <c r="Q6" s="14" t="s"/>
      <c r="R6" s="14" t="s"/>
    </row>
    <row customHeight="true" ht="15" outlineLevel="0" r="7">
      <c r="A7" s="15" t="s">
        <v>9</v>
      </c>
      <c r="B7" s="15" t="s"/>
      <c r="C7" s="15" t="s"/>
      <c r="D7" s="15" t="s"/>
      <c r="E7" s="15" t="s"/>
      <c r="F7" s="15" t="s"/>
      <c r="G7" s="15" t="s"/>
      <c r="H7" s="15" t="s"/>
      <c r="I7" s="15" t="s"/>
      <c r="J7" s="15" t="s"/>
      <c r="K7" s="15" t="s"/>
      <c r="L7" s="15" t="s"/>
      <c r="M7" s="15" t="s"/>
      <c r="N7" s="15" t="s"/>
      <c r="O7" s="15" t="s"/>
      <c r="P7" s="15" t="s"/>
      <c r="Q7" s="15" t="s"/>
      <c r="R7" s="15" t="s"/>
    </row>
    <row customHeight="true" ht="15" outlineLevel="0" r="8">
      <c r="A8" s="16" t="s">
        <v>10</v>
      </c>
      <c r="B8" s="16" t="s"/>
      <c r="C8" s="16" t="s"/>
      <c r="D8" s="16" t="s"/>
      <c r="E8" s="16" t="s"/>
      <c r="F8" s="16" t="s"/>
      <c r="G8" s="16" t="s"/>
      <c r="H8" s="16" t="s"/>
      <c r="I8" s="16" t="s"/>
      <c r="J8" s="16" t="s"/>
      <c r="K8" s="16" t="s"/>
      <c r="L8" s="16" t="s"/>
      <c r="M8" s="16" t="s"/>
      <c r="N8" s="16" t="s"/>
      <c r="O8" s="16" t="s"/>
      <c r="P8" s="16" t="s"/>
      <c r="Q8" s="16" t="s"/>
      <c r="R8" s="16" t="s"/>
    </row>
    <row customHeight="true" ht="18" outlineLevel="0" r="9">
      <c r="A9" s="17" t="s">
        <v>11</v>
      </c>
      <c r="B9" s="18" t="s"/>
      <c r="C9" s="18" t="s"/>
      <c r="D9" s="18" t="s"/>
      <c r="E9" s="18" t="s"/>
      <c r="F9" s="18" t="s"/>
      <c r="G9" s="18" t="s"/>
      <c r="H9" s="18" t="s"/>
      <c r="I9" s="18" t="s"/>
      <c r="J9" s="18" t="s"/>
      <c r="K9" s="18" t="s"/>
      <c r="L9" s="18" t="s"/>
      <c r="M9" s="18" t="s"/>
      <c r="N9" s="18" t="s"/>
      <c r="O9" s="18" t="s"/>
      <c r="P9" s="18" t="s"/>
      <c r="Q9" s="18" t="s"/>
      <c r="R9" s="19" t="s"/>
    </row>
    <row customHeight="true" ht="18" outlineLevel="0" r="10">
      <c r="A10" s="20" t="s">
        <v>12</v>
      </c>
      <c r="B10" s="21" t="s"/>
      <c r="C10" s="21" t="s"/>
      <c r="D10" s="21" t="s"/>
      <c r="E10" s="21" t="s"/>
      <c r="F10" s="21" t="s"/>
      <c r="G10" s="21" t="s"/>
      <c r="H10" s="21" t="s"/>
      <c r="I10" s="21" t="s"/>
      <c r="J10" s="21" t="s"/>
      <c r="K10" s="21" t="s"/>
      <c r="L10" s="21" t="s"/>
      <c r="M10" s="21" t="s"/>
      <c r="N10" s="21" t="s"/>
      <c r="O10" s="21" t="s"/>
      <c r="P10" s="21" t="s"/>
      <c r="Q10" s="21" t="s"/>
      <c r="R10" s="22" t="s"/>
    </row>
    <row customHeight="true" ht="18" outlineLevel="0" r="11">
      <c r="A11" s="23" t="s">
        <v>13</v>
      </c>
      <c r="B11" s="24" t="s">
        <v>14</v>
      </c>
      <c r="C11" s="23" t="s">
        <v>15</v>
      </c>
      <c r="D11" s="25" t="s">
        <v>16</v>
      </c>
      <c r="E11" s="24" t="s">
        <v>17</v>
      </c>
      <c r="F11" s="23" t="s">
        <v>18</v>
      </c>
      <c r="G11" s="23" t="s">
        <v>19</v>
      </c>
      <c r="H11" s="23" t="s">
        <v>20</v>
      </c>
      <c r="I11" s="24" t="s">
        <v>21</v>
      </c>
      <c r="J11" s="26" t="n"/>
      <c r="K11" s="27" t="s">
        <v>22</v>
      </c>
      <c r="L11" s="27" t="n"/>
      <c r="M11" s="27" t="n"/>
      <c r="N11" s="27" t="n"/>
      <c r="O11" s="24" t="s">
        <v>23</v>
      </c>
      <c r="P11" s="28" t="s"/>
      <c r="Q11" s="28" t="s"/>
      <c r="R11" s="29" t="s"/>
    </row>
    <row customHeight="true" ht="15" outlineLevel="0" r="12">
      <c r="A12" s="30" t="s"/>
      <c r="B12" s="31" t="s"/>
      <c r="C12" s="30" t="s"/>
      <c r="D12" s="32" t="s"/>
      <c r="E12" s="31" t="s"/>
      <c r="F12" s="30" t="s"/>
      <c r="G12" s="30" t="s"/>
      <c r="H12" s="30" t="s"/>
      <c r="I12" s="31" t="s"/>
      <c r="J12" s="26" t="n"/>
      <c r="K12" s="24" t="s">
        <v>24</v>
      </c>
      <c r="L12" s="33" t="s">
        <v>25</v>
      </c>
      <c r="M12" s="33" t="s">
        <v>26</v>
      </c>
      <c r="N12" s="33" t="s">
        <v>27</v>
      </c>
      <c r="O12" s="34" t="s">
        <v>28</v>
      </c>
      <c r="P12" s="33" t="s">
        <v>29</v>
      </c>
      <c r="Q12" s="33" t="s">
        <v>30</v>
      </c>
      <c r="R12" s="33" t="s">
        <v>31</v>
      </c>
    </row>
    <row customHeight="true" ht="27" outlineLevel="0" r="13">
      <c r="A13" s="35" t="n">
        <v>175</v>
      </c>
      <c r="B13" s="35" t="s">
        <v>32</v>
      </c>
      <c r="C13" s="36" t="s">
        <v>33</v>
      </c>
      <c r="D13" s="37" t="s">
        <v>34</v>
      </c>
      <c r="E13" s="38" t="n">
        <v>23.39</v>
      </c>
      <c r="F13" s="37" t="n">
        <v>4.25</v>
      </c>
      <c r="G13" s="38" t="n">
        <v>9.2</v>
      </c>
      <c r="H13" s="37" t="n">
        <v>38.15</v>
      </c>
      <c r="I13" s="37" t="n">
        <v>253.18</v>
      </c>
      <c r="J13" s="37" t="n">
        <v>195</v>
      </c>
      <c r="K13" s="38" t="n">
        <v>124.66</v>
      </c>
      <c r="L13" s="38" t="n">
        <v>34.68</v>
      </c>
      <c r="M13" s="38" t="n">
        <v>146.04</v>
      </c>
      <c r="N13" s="38" t="n">
        <v>0.78</v>
      </c>
      <c r="O13" s="37" t="n">
        <v>51.06</v>
      </c>
      <c r="P13" s="38" t="n">
        <v>0.1</v>
      </c>
      <c r="Q13" s="37" t="n">
        <v>0.54</v>
      </c>
      <c r="R13" s="39" t="n">
        <v>0.9</v>
      </c>
      <c r="S13" s="0" t="n"/>
      <c r="T13" s="0" t="n"/>
      <c r="U13" s="0" t="n"/>
      <c r="V13" s="0" t="n"/>
      <c r="W13" s="0" t="n"/>
      <c r="X13" s="0" t="n"/>
      <c r="Y13" s="0" t="n"/>
      <c r="Z13" s="0" t="n"/>
      <c r="AA13" s="0" t="n"/>
      <c r="AB13" s="0" t="n"/>
      <c r="AC13" s="0" t="n"/>
      <c r="AD13" s="0" t="n"/>
      <c r="AE13" s="0" t="n"/>
      <c r="AF13" s="0" t="n"/>
      <c r="AG13" s="0" t="n"/>
      <c r="AH13" s="0" t="n"/>
      <c r="AI13" s="0" t="n"/>
    </row>
    <row customHeight="true" ht="18" outlineLevel="0" r="14">
      <c r="A14" s="40" t="n"/>
      <c r="B14" s="40" t="s">
        <v>35</v>
      </c>
      <c r="C14" s="41" t="s">
        <v>36</v>
      </c>
      <c r="D14" s="40" t="n">
        <v>40</v>
      </c>
      <c r="E14" s="42" t="n">
        <v>5.82</v>
      </c>
      <c r="F14" s="42" t="n">
        <v>4</v>
      </c>
      <c r="G14" s="42" t="n">
        <v>0.7</v>
      </c>
      <c r="H14" s="42" t="n">
        <v>21</v>
      </c>
      <c r="I14" s="42" t="n">
        <v>106</v>
      </c>
      <c r="J14" s="41" t="n"/>
      <c r="K14" s="42" t="n">
        <v>11.5</v>
      </c>
      <c r="L14" s="42" t="n">
        <v>16.5</v>
      </c>
      <c r="M14" s="42" t="n">
        <v>43.5</v>
      </c>
      <c r="N14" s="42" t="n">
        <v>1</v>
      </c>
      <c r="O14" s="40" t="n">
        <v>0</v>
      </c>
      <c r="P14" s="42" t="n">
        <v>0.1</v>
      </c>
      <c r="Q14" s="42" t="n">
        <v>0.8</v>
      </c>
      <c r="R14" s="43" t="n">
        <v>0</v>
      </c>
      <c r="S14" s="44" t="n"/>
    </row>
    <row customHeight="true" ht="18" outlineLevel="0" r="15">
      <c r="A15" s="45" t="n">
        <v>15</v>
      </c>
      <c r="B15" s="40" t="s">
        <v>37</v>
      </c>
      <c r="C15" s="41" t="s">
        <v>38</v>
      </c>
      <c r="D15" s="40" t="n">
        <v>20</v>
      </c>
      <c r="E15" s="42" t="n">
        <v>21.76</v>
      </c>
      <c r="F15" s="39" t="n">
        <v>4.64</v>
      </c>
      <c r="G15" s="39" t="n">
        <v>5.9</v>
      </c>
      <c r="H15" s="46" t="n">
        <v>0</v>
      </c>
      <c r="I15" s="39" t="n">
        <v>71.66</v>
      </c>
      <c r="J15" s="47" t="n"/>
      <c r="K15" s="39" t="n">
        <v>176</v>
      </c>
      <c r="L15" s="39" t="n">
        <v>7</v>
      </c>
      <c r="M15" s="39" t="n">
        <v>100</v>
      </c>
      <c r="N15" s="39" t="n">
        <v>0.2</v>
      </c>
      <c r="O15" s="39" t="n">
        <v>52</v>
      </c>
      <c r="P15" s="46" t="n">
        <v>0</v>
      </c>
      <c r="Q15" s="46" t="n">
        <v>0</v>
      </c>
      <c r="R15" s="46" t="n">
        <v>0</v>
      </c>
      <c r="S15" s="44" t="n"/>
    </row>
    <row customHeight="true" ht="18" outlineLevel="0" r="16">
      <c r="A16" s="40" t="n"/>
      <c r="B16" s="40" t="s">
        <v>39</v>
      </c>
      <c r="C16" s="41" t="s">
        <v>40</v>
      </c>
      <c r="D16" s="40" t="n">
        <v>35</v>
      </c>
      <c r="E16" s="42" t="n">
        <v>9.1</v>
      </c>
      <c r="F16" s="42" t="n">
        <v>7.1</v>
      </c>
      <c r="G16" s="42" t="n">
        <v>8.1</v>
      </c>
      <c r="H16" s="42" t="n">
        <v>30.15</v>
      </c>
      <c r="I16" s="42" t="n">
        <v>208.35</v>
      </c>
      <c r="J16" s="41" t="n"/>
      <c r="K16" s="42" t="n">
        <v>10.35</v>
      </c>
      <c r="L16" s="42" t="n">
        <v>4.5</v>
      </c>
      <c r="M16" s="42" t="n">
        <v>29.25</v>
      </c>
      <c r="N16" s="42" t="n">
        <v>1.89</v>
      </c>
      <c r="O16" s="40" t="n">
        <v>0</v>
      </c>
      <c r="P16" s="42" t="n">
        <v>0.16</v>
      </c>
      <c r="Q16" s="42" t="n">
        <v>0.77</v>
      </c>
      <c r="R16" s="43" t="n">
        <v>0</v>
      </c>
      <c r="S16" s="0" t="n"/>
      <c r="T16" s="0" t="n"/>
      <c r="U16" s="0" t="n"/>
      <c r="V16" s="0" t="n"/>
      <c r="W16" s="0" t="n"/>
      <c r="X16" s="0" t="n"/>
      <c r="Y16" s="0" t="n"/>
      <c r="Z16" s="0" t="n"/>
      <c r="AA16" s="0" t="n"/>
      <c r="AB16" s="0" t="n"/>
      <c r="AC16" s="0" t="n"/>
      <c r="AD16" s="0" t="n"/>
      <c r="AE16" s="0" t="n"/>
      <c r="AF16" s="0" t="n"/>
      <c r="AG16" s="0" t="n"/>
      <c r="AH16" s="0" t="n"/>
      <c r="AI16" s="0" t="n"/>
    </row>
    <row customHeight="true" ht="18" outlineLevel="0" r="17">
      <c r="A17" s="40" t="n">
        <v>382</v>
      </c>
      <c r="B17" s="40" t="s">
        <v>41</v>
      </c>
      <c r="C17" s="48" t="s">
        <v>42</v>
      </c>
      <c r="D17" s="49" t="n">
        <v>200</v>
      </c>
      <c r="E17" s="39" t="n">
        <v>17.44</v>
      </c>
      <c r="F17" s="34" t="n">
        <v>2.94</v>
      </c>
      <c r="G17" s="34" t="n">
        <v>3.42</v>
      </c>
      <c r="H17" s="34" t="n">
        <v>17.58</v>
      </c>
      <c r="I17" s="39" t="n">
        <v>118.6</v>
      </c>
      <c r="J17" s="34" t="n"/>
      <c r="K17" s="39" t="n">
        <v>152.2</v>
      </c>
      <c r="L17" s="39" t="n">
        <v>21.34</v>
      </c>
      <c r="M17" s="39" t="n">
        <v>124.56</v>
      </c>
      <c r="N17" s="39" t="n">
        <v>0.48</v>
      </c>
      <c r="O17" s="39" t="n">
        <v>24.4</v>
      </c>
      <c r="P17" s="39" t="n">
        <v>0.06</v>
      </c>
      <c r="Q17" s="50" t="n">
        <v>0.17</v>
      </c>
      <c r="R17" s="39" t="n">
        <v>1.59</v>
      </c>
      <c r="S17" s="44" t="n"/>
    </row>
    <row outlineLevel="0" r="18">
      <c r="A18" s="33" t="s">
        <v>43</v>
      </c>
      <c r="B18" s="51" t="s"/>
      <c r="C18" s="52" t="s"/>
      <c r="D18" s="53" t="n">
        <v>500</v>
      </c>
      <c r="E18" s="54" t="n">
        <f aca="false" ca="false" dt2D="false" dtr="false" t="normal">SUM(E13:E17)</f>
        <v>77.51</v>
      </c>
      <c r="F18" s="54" t="n">
        <f aca="false" ca="false" dt2D="false" dtr="false" t="normal">SUM(F13:F17)</f>
        <v>22.930000000000003</v>
      </c>
      <c r="G18" s="54" t="n">
        <f aca="false" ca="false" dt2D="false" dtr="false" t="normal">SUM(G13:G17)</f>
        <v>27.32</v>
      </c>
      <c r="H18" s="54" t="n">
        <f aca="false" ca="false" dt2D="false" dtr="false" t="normal">SUM(H13:H17)</f>
        <v>106.88</v>
      </c>
      <c r="I18" s="54" t="n">
        <f aca="false" ca="false" dt2D="false" dtr="false" t="normal">SUM(I13:I17)</f>
        <v>757.7900000000001</v>
      </c>
      <c r="J18" s="54" t="n">
        <f aca="false" ca="false" dt2D="false" dtr="false" t="normal">SUM(J13:J17)</f>
        <v>195</v>
      </c>
      <c r="K18" s="54" t="n">
        <f aca="false" ca="false" dt2D="false" dtr="false" t="normal">SUM(K13:K17)</f>
        <v>474.71</v>
      </c>
      <c r="L18" s="54" t="n">
        <f aca="false" ca="false" dt2D="false" dtr="false" t="normal">SUM(L13:L17)</f>
        <v>84.02</v>
      </c>
      <c r="M18" s="54" t="n">
        <f aca="false" ca="false" dt2D="false" dtr="false" t="normal">SUM(M13:M17)</f>
        <v>443.34999999999997</v>
      </c>
      <c r="N18" s="54" t="n">
        <f aca="false" ca="false" dt2D="false" dtr="false" t="normal">SUM(N13:N17)</f>
        <v>4.35</v>
      </c>
      <c r="O18" s="54" t="n">
        <f aca="false" ca="false" dt2D="false" dtr="false" t="normal">SUM(O13:O17)</f>
        <v>127.46000000000001</v>
      </c>
      <c r="P18" s="54" t="n">
        <f aca="false" ca="false" dt2D="false" dtr="false" t="normal">SUM(P13:P17)</f>
        <v>0.42</v>
      </c>
      <c r="Q18" s="54" t="n">
        <f aca="false" ca="false" dt2D="false" dtr="false" t="normal">SUM(Q13:Q17)</f>
        <v>2.2800000000000002</v>
      </c>
      <c r="R18" s="54" t="n">
        <f aca="false" ca="false" dt2D="false" dtr="false" t="normal">SUM(R13:R17)</f>
        <v>2.49</v>
      </c>
      <c r="S18" s="55" t="n"/>
    </row>
    <row customHeight="true" ht="18" outlineLevel="0" r="19">
      <c r="A19" s="20" t="s">
        <v>44</v>
      </c>
      <c r="B19" s="21" t="s"/>
      <c r="C19" s="21" t="s"/>
      <c r="D19" s="21" t="s"/>
      <c r="E19" s="21" t="s"/>
      <c r="F19" s="21" t="s"/>
      <c r="G19" s="21" t="s"/>
      <c r="H19" s="21" t="s"/>
      <c r="I19" s="21" t="s"/>
      <c r="J19" s="21" t="s"/>
      <c r="K19" s="21" t="s"/>
      <c r="L19" s="21" t="s"/>
      <c r="M19" s="21" t="s"/>
      <c r="N19" s="21" t="s"/>
      <c r="O19" s="21" t="s"/>
      <c r="P19" s="21" t="s"/>
      <c r="Q19" s="21" t="s"/>
      <c r="R19" s="22" t="s"/>
      <c r="S19" s="55" t="n"/>
    </row>
    <row customHeight="true" ht="18" outlineLevel="0" r="20">
      <c r="A20" s="23" t="s">
        <v>13</v>
      </c>
      <c r="B20" s="24" t="s">
        <v>14</v>
      </c>
      <c r="C20" s="23" t="s">
        <v>15</v>
      </c>
      <c r="D20" s="24" t="s">
        <v>16</v>
      </c>
      <c r="E20" s="24" t="s">
        <v>17</v>
      </c>
      <c r="F20" s="23" t="s">
        <v>18</v>
      </c>
      <c r="G20" s="23" t="s">
        <v>19</v>
      </c>
      <c r="H20" s="23" t="s">
        <v>20</v>
      </c>
      <c r="I20" s="24" t="s">
        <v>21</v>
      </c>
      <c r="J20" s="26" t="n"/>
      <c r="K20" s="27" t="s">
        <v>22</v>
      </c>
      <c r="L20" s="27" t="n"/>
      <c r="M20" s="27" t="n"/>
      <c r="N20" s="27" t="n"/>
      <c r="O20" s="24" t="s">
        <v>23</v>
      </c>
      <c r="P20" s="28" t="s"/>
      <c r="Q20" s="28" t="s"/>
      <c r="R20" s="29" t="s"/>
    </row>
    <row customHeight="true" ht="15" outlineLevel="0" r="21">
      <c r="A21" s="30" t="s"/>
      <c r="B21" s="31" t="s"/>
      <c r="C21" s="30" t="s"/>
      <c r="D21" s="31" t="s"/>
      <c r="E21" s="31" t="s"/>
      <c r="F21" s="30" t="s"/>
      <c r="G21" s="30" t="s"/>
      <c r="H21" s="30" t="s"/>
      <c r="I21" s="31" t="s"/>
      <c r="J21" s="26" t="n"/>
      <c r="K21" s="24" t="s">
        <v>24</v>
      </c>
      <c r="L21" s="33" t="s">
        <v>25</v>
      </c>
      <c r="M21" s="33" t="s">
        <v>26</v>
      </c>
      <c r="N21" s="33" t="s">
        <v>27</v>
      </c>
      <c r="O21" s="33" t="s">
        <v>28</v>
      </c>
      <c r="P21" s="33" t="s">
        <v>29</v>
      </c>
      <c r="Q21" s="33" t="s">
        <v>30</v>
      </c>
      <c r="R21" s="33" t="s">
        <v>31</v>
      </c>
      <c r="S21" s="56" t="n"/>
    </row>
    <row customFormat="true" customHeight="true" ht="17.25" outlineLevel="0" r="22" s="57">
      <c r="A22" s="58" t="n">
        <v>52</v>
      </c>
      <c r="B22" s="58" t="s">
        <v>32</v>
      </c>
      <c r="C22" s="59" t="s">
        <v>45</v>
      </c>
      <c r="D22" s="58" t="n">
        <v>60</v>
      </c>
      <c r="E22" s="58" t="n">
        <v>5.9</v>
      </c>
      <c r="F22" s="60" t="n">
        <v>1</v>
      </c>
      <c r="G22" s="60" t="n">
        <v>3.6</v>
      </c>
      <c r="H22" s="60" t="n">
        <v>6.6</v>
      </c>
      <c r="I22" s="60" t="n">
        <v>62.4</v>
      </c>
      <c r="J22" s="60" t="n"/>
      <c r="K22" s="60" t="n">
        <v>21.1</v>
      </c>
      <c r="L22" s="60" t="n">
        <v>12.5</v>
      </c>
      <c r="M22" s="60" t="n">
        <v>24.6</v>
      </c>
      <c r="N22" s="60" t="n">
        <v>0.8</v>
      </c>
      <c r="O22" s="61" t="n">
        <v>0</v>
      </c>
      <c r="P22" s="60" t="n">
        <v>0</v>
      </c>
      <c r="Q22" s="60" t="n">
        <v>0.1</v>
      </c>
      <c r="R22" s="60" t="n">
        <v>5.7</v>
      </c>
      <c r="S22" s="62" t="n"/>
      <c r="T22" s="62" t="n"/>
      <c r="U22" s="62" t="n"/>
      <c r="V22" s="62" t="n"/>
      <c r="W22" s="62" t="n"/>
      <c r="X22" s="62" t="n"/>
      <c r="Y22" s="62" t="n"/>
      <c r="Z22" s="62" t="n"/>
      <c r="AA22" s="62" t="n"/>
      <c r="AB22" s="62" t="n"/>
      <c r="AC22" s="62" t="n"/>
      <c r="AD22" s="62" t="n"/>
      <c r="AE22" s="62" t="n"/>
      <c r="AF22" s="62" t="n"/>
      <c r="AG22" s="62" t="n"/>
      <c r="AH22" s="62" t="n"/>
      <c r="AI22" s="62" t="n"/>
      <c r="AJ22" s="62" t="n"/>
      <c r="AK22" s="62" t="n"/>
      <c r="AL22" s="62" t="n"/>
      <c r="AM22" s="62" t="n"/>
      <c r="AN22" s="62" t="n"/>
      <c r="AO22" s="62" t="n"/>
      <c r="AP22" s="62" t="n"/>
      <c r="AQ22" s="62" t="n"/>
      <c r="AR22" s="62" t="n"/>
      <c r="AS22" s="62" t="n"/>
      <c r="AT22" s="62" t="n"/>
      <c r="AU22" s="62" t="n"/>
      <c r="AV22" s="62" t="n"/>
      <c r="AW22" s="62" t="n"/>
    </row>
    <row customHeight="true" ht="18" outlineLevel="0" r="23">
      <c r="A23" s="40" t="n">
        <v>104</v>
      </c>
      <c r="B23" s="40" t="s">
        <v>35</v>
      </c>
      <c r="C23" s="63" t="s">
        <v>46</v>
      </c>
      <c r="D23" s="34" t="s">
        <v>47</v>
      </c>
      <c r="E23" s="40" t="n">
        <v>34.53</v>
      </c>
      <c r="F23" s="42" t="n">
        <f aca="false" ca="false" dt2D="false" dtr="false" t="normal">9*200/220</f>
        <v>8.181818181818182</v>
      </c>
      <c r="G23" s="42" t="n">
        <f aca="false" ca="false" dt2D="false" dtr="false" t="normal">6.3*200/220</f>
        <v>5.7272727272727275</v>
      </c>
      <c r="H23" s="42" t="n">
        <f aca="false" ca="false" dt2D="false" dtr="false" t="normal">22.1*200/220</f>
        <v>20.09090909090909</v>
      </c>
      <c r="I23" s="42" t="n">
        <f aca="false" ca="false" dt2D="false" dtr="false" t="normal">180.9*200/220</f>
        <v>164.45454545454547</v>
      </c>
      <c r="J23" s="64" t="n"/>
      <c r="K23" s="42" t="n">
        <f aca="false" ca="false" dt2D="false" dtr="false" t="normal">66.15*200/220</f>
        <v>60.13636363636365</v>
      </c>
      <c r="L23" s="42" t="n">
        <f aca="false" ca="false" dt2D="false" dtr="false" t="normal">26.5*200/220</f>
        <v>24.09090909090909</v>
      </c>
      <c r="M23" s="42" t="n">
        <f aca="false" ca="false" dt2D="false" dtr="false" t="normal">64.1*200/220</f>
        <v>58.272727272727266</v>
      </c>
      <c r="N23" s="42" t="n">
        <f aca="false" ca="false" dt2D="false" dtr="false" t="normal">1.38*200/220</f>
        <v>1.2545454545454546</v>
      </c>
      <c r="O23" s="42" t="n">
        <f aca="false" ca="false" dt2D="false" dtr="false" t="normal">0.8*200/220</f>
        <v>0.7272727272727273</v>
      </c>
      <c r="P23" s="42" t="n">
        <f aca="false" ca="false" dt2D="false" dtr="false" t="normal">9.48*200/220</f>
        <v>8.618181818181819</v>
      </c>
      <c r="Q23" s="42" t="n">
        <f aca="false" ca="false" dt2D="false" dtr="false" t="normal">1.3*200/220</f>
        <v>1.1818181818181819</v>
      </c>
      <c r="R23" s="42" t="n">
        <f aca="false" ca="false" dt2D="false" dtr="false" t="normal">20.03*200/220</f>
        <v>18.20909090909091</v>
      </c>
      <c r="S23" s="56" t="n"/>
    </row>
    <row customHeight="true" ht="18" outlineLevel="0" r="24">
      <c r="A24" s="40" t="n">
        <v>289</v>
      </c>
      <c r="B24" s="40" t="s">
        <v>37</v>
      </c>
      <c r="C24" s="63" t="s">
        <v>48</v>
      </c>
      <c r="D24" s="40" t="n">
        <v>240</v>
      </c>
      <c r="E24" s="42" t="n">
        <v>61.1</v>
      </c>
      <c r="F24" s="42" t="n">
        <v>19.3</v>
      </c>
      <c r="G24" s="42" t="n">
        <v>24.5</v>
      </c>
      <c r="H24" s="42" t="n">
        <v>25.2</v>
      </c>
      <c r="I24" s="42" t="n">
        <v>399.1</v>
      </c>
      <c r="J24" s="64" t="n"/>
      <c r="K24" s="42" t="n">
        <v>50.5</v>
      </c>
      <c r="L24" s="42" t="n">
        <v>53.3</v>
      </c>
      <c r="M24" s="42" t="n">
        <v>148.4</v>
      </c>
      <c r="N24" s="42" t="n">
        <v>2.6</v>
      </c>
      <c r="O24" s="43" t="n">
        <v>0</v>
      </c>
      <c r="P24" s="42" t="n">
        <v>0.3</v>
      </c>
      <c r="Q24" s="42" t="n">
        <v>5.8</v>
      </c>
      <c r="R24" s="42" t="n">
        <v>15.5</v>
      </c>
      <c r="S24" s="44" t="n"/>
    </row>
    <row customHeight="true" ht="18" outlineLevel="0" r="25">
      <c r="A25" s="40" t="n">
        <v>349</v>
      </c>
      <c r="B25" s="40" t="s">
        <v>39</v>
      </c>
      <c r="C25" s="63" t="s">
        <v>49</v>
      </c>
      <c r="D25" s="34" t="n">
        <v>200</v>
      </c>
      <c r="E25" s="40" t="n">
        <v>6.22</v>
      </c>
      <c r="F25" s="42" t="n">
        <v>0.6</v>
      </c>
      <c r="G25" s="42" t="n">
        <v>0.09</v>
      </c>
      <c r="H25" s="40" t="n">
        <v>32.01</v>
      </c>
      <c r="I25" s="42" t="n">
        <v>132.8</v>
      </c>
      <c r="J25" s="41" t="n"/>
      <c r="K25" s="42" t="n">
        <v>32.48</v>
      </c>
      <c r="L25" s="42" t="n">
        <v>17.46</v>
      </c>
      <c r="M25" s="42" t="n">
        <v>23.44</v>
      </c>
      <c r="N25" s="42" t="n">
        <v>0.7</v>
      </c>
      <c r="O25" s="43" t="n">
        <v>0</v>
      </c>
      <c r="P25" s="42" t="n">
        <v>0.02</v>
      </c>
      <c r="Q25" s="42" t="n">
        <v>0.26</v>
      </c>
      <c r="R25" s="42" t="n">
        <v>0.73</v>
      </c>
      <c r="S25" s="44" t="n"/>
    </row>
    <row customHeight="true" ht="18" outlineLevel="0" r="26">
      <c r="A26" s="40" t="n"/>
      <c r="B26" s="40" t="s">
        <v>41</v>
      </c>
      <c r="C26" s="63" t="s">
        <v>50</v>
      </c>
      <c r="D26" s="40" t="n">
        <v>30</v>
      </c>
      <c r="E26" s="42" t="n">
        <v>2.4</v>
      </c>
      <c r="F26" s="42" t="n">
        <v>1.68</v>
      </c>
      <c r="G26" s="42" t="n">
        <v>0.33</v>
      </c>
      <c r="H26" s="40" t="n">
        <v>14.82</v>
      </c>
      <c r="I26" s="42" t="n">
        <v>68.97</v>
      </c>
      <c r="J26" s="41" t="n"/>
      <c r="K26" s="42" t="n">
        <v>6.9</v>
      </c>
      <c r="L26" s="42" t="n">
        <v>7.5</v>
      </c>
      <c r="M26" s="42" t="n">
        <v>31.8</v>
      </c>
      <c r="N26" s="42" t="n">
        <v>0.93</v>
      </c>
      <c r="O26" s="43" t="n">
        <v>0</v>
      </c>
      <c r="P26" s="43" t="n">
        <v>0.03</v>
      </c>
      <c r="Q26" s="65" t="n">
        <v>0</v>
      </c>
      <c r="R26" s="42" t="n">
        <v>0</v>
      </c>
      <c r="S26" s="44" t="n"/>
    </row>
    <row customHeight="true" ht="18" outlineLevel="0" r="27">
      <c r="A27" s="40" t="n"/>
      <c r="B27" s="40" t="s">
        <v>51</v>
      </c>
      <c r="C27" s="48" t="s">
        <v>52</v>
      </c>
      <c r="D27" s="66" t="n">
        <v>30</v>
      </c>
      <c r="E27" s="39" t="n">
        <v>2.88</v>
      </c>
      <c r="F27" s="39" t="n">
        <v>2.37</v>
      </c>
      <c r="G27" s="39" t="n">
        <v>0.3</v>
      </c>
      <c r="H27" s="34" t="n">
        <v>14.49</v>
      </c>
      <c r="I27" s="39" t="n">
        <v>70.14</v>
      </c>
      <c r="J27" s="48" t="n"/>
      <c r="K27" s="39" t="n">
        <v>6.9</v>
      </c>
      <c r="L27" s="39" t="n">
        <v>9.9</v>
      </c>
      <c r="M27" s="39" t="n">
        <v>26.1</v>
      </c>
      <c r="N27" s="39" t="n">
        <v>0.33</v>
      </c>
      <c r="O27" s="46" t="n">
        <v>0</v>
      </c>
      <c r="P27" s="46" t="n">
        <v>0.03</v>
      </c>
      <c r="Q27" s="50" t="n">
        <v>0</v>
      </c>
      <c r="R27" s="39" t="n">
        <v>0</v>
      </c>
      <c r="S27" s="44" t="n"/>
    </row>
    <row customHeight="true" ht="18" outlineLevel="0" r="28">
      <c r="A28" s="33" t="s">
        <v>43</v>
      </c>
      <c r="B28" s="51" t="s"/>
      <c r="C28" s="52" t="s"/>
      <c r="D28" s="67" t="n">
        <v>788</v>
      </c>
      <c r="E28" s="68" t="n">
        <f aca="false" ca="false" dt2D="false" dtr="false" t="normal">SUM(E22:E27)</f>
        <v>113.03</v>
      </c>
      <c r="F28" s="68" t="n">
        <f aca="false" ca="false" dt2D="false" dtr="false" t="normal">SUM(F22:F27)</f>
        <v>33.13181818181818</v>
      </c>
      <c r="G28" s="68" t="n">
        <f aca="false" ca="false" dt2D="false" dtr="false" t="normal">SUM(G22:G27)</f>
        <v>34.54727272727273</v>
      </c>
      <c r="H28" s="68" t="n">
        <f aca="false" ca="false" dt2D="false" dtr="false" t="normal">SUM(H22:H27)</f>
        <v>113.21090909090908</v>
      </c>
      <c r="I28" s="68" t="n">
        <f aca="false" ca="false" dt2D="false" dtr="false" t="normal">SUM(I22:I27)</f>
        <v>897.8645454545455</v>
      </c>
      <c r="J28" s="67" t="n">
        <f aca="false" ca="false" dt2D="false" dtr="false" t="normal">SUM(J22:J27)</f>
        <v>0</v>
      </c>
      <c r="K28" s="68" t="n">
        <f aca="false" ca="false" dt2D="false" dtr="false" t="normal">SUM(K22:K27)</f>
        <v>178.01636363636365</v>
      </c>
      <c r="L28" s="68" t="n">
        <f aca="false" ca="false" dt2D="false" dtr="false" t="normal">SUM(L22:L27)</f>
        <v>124.75090909090909</v>
      </c>
      <c r="M28" s="68" t="n">
        <f aca="false" ca="false" dt2D="false" dtr="false" t="normal">SUM(M22:M27)</f>
        <v>312.6127272727273</v>
      </c>
      <c r="N28" s="68" t="n">
        <f aca="false" ca="false" dt2D="false" dtr="false" t="normal">SUM(N22:N27)</f>
        <v>6.614545454545454</v>
      </c>
      <c r="O28" s="68" t="n">
        <f aca="false" ca="false" dt2D="false" dtr="false" t="normal">SUM(O22:O27)</f>
        <v>0.7272727272727273</v>
      </c>
      <c r="P28" s="68" t="n">
        <f aca="false" ca="false" dt2D="false" dtr="false" t="normal">SUM(P22:P27)</f>
        <v>8.998181818181818</v>
      </c>
      <c r="Q28" s="67" t="n">
        <f aca="false" ca="false" dt2D="false" dtr="false" t="normal">SUM(Q22:Q27)</f>
        <v>7.341818181818182</v>
      </c>
      <c r="R28" s="68" t="n">
        <f aca="false" ca="false" dt2D="false" dtr="false" t="normal">SUM(R22:R27)</f>
        <v>40.1390909090909</v>
      </c>
    </row>
    <row customHeight="true" ht="18" outlineLevel="0" r="29">
      <c r="A29" s="69" t="s">
        <v>53</v>
      </c>
      <c r="B29" s="70" t="s"/>
      <c r="C29" s="70" t="s"/>
      <c r="D29" s="71" t="s"/>
      <c r="E29" s="72" t="n">
        <f aca="false" ca="false" dt2D="false" dtr="false" t="normal">E18+E28</f>
        <v>190.54000000000002</v>
      </c>
      <c r="F29" s="72" t="n">
        <f aca="false" ca="false" dt2D="false" dtr="false" t="normal">F18+F28</f>
        <v>56.06181818181818</v>
      </c>
      <c r="G29" s="72" t="n">
        <f aca="false" ca="false" dt2D="false" dtr="false" t="normal">G18+G28</f>
        <v>61.86727272727273</v>
      </c>
      <c r="H29" s="72" t="n">
        <f aca="false" ca="false" dt2D="false" dtr="false" t="normal">H18+H28</f>
        <v>220.09090909090907</v>
      </c>
      <c r="I29" s="72" t="n">
        <f aca="false" ca="false" dt2D="false" dtr="false" t="normal">I18+I28</f>
        <v>1655.6545454545455</v>
      </c>
      <c r="J29" s="64" t="n"/>
      <c r="K29" s="72" t="n">
        <f aca="false" ca="false" dt2D="false" dtr="false" t="normal">K18+K28</f>
        <v>652.7263636363637</v>
      </c>
      <c r="L29" s="72" t="n">
        <f aca="false" ca="false" dt2D="false" dtr="false" t="normal">L18+L28</f>
        <v>208.77090909090907</v>
      </c>
      <c r="M29" s="72" t="n">
        <f aca="false" ca="false" dt2D="false" dtr="false" t="normal">M18+M28</f>
        <v>755.9627272727273</v>
      </c>
      <c r="N29" s="72" t="n">
        <f aca="false" ca="false" dt2D="false" dtr="false" t="normal">N18+N28</f>
        <v>10.964545454545455</v>
      </c>
      <c r="O29" s="72" t="n">
        <f aca="false" ca="false" dt2D="false" dtr="false" t="normal">O18+O28</f>
        <v>128.18727272727273</v>
      </c>
      <c r="P29" s="72" t="n">
        <f aca="false" ca="false" dt2D="false" dtr="false" t="normal">P18+P28</f>
        <v>9.418181818181818</v>
      </c>
      <c r="Q29" s="72" t="n">
        <f aca="false" ca="false" dt2D="false" dtr="false" t="normal">Q18+Q28</f>
        <v>9.621818181818181</v>
      </c>
      <c r="R29" s="72" t="n">
        <f aca="false" ca="false" dt2D="false" dtr="false" t="normal">R18+R28</f>
        <v>42.629090909090905</v>
      </c>
    </row>
    <row customHeight="true" ht="18" outlineLevel="0" r="30">
      <c r="A30" s="73" t="n"/>
      <c r="B30" s="73" t="n"/>
      <c r="C30" s="73" t="n"/>
      <c r="D30" s="73" t="n"/>
      <c r="E30" s="74" t="n"/>
      <c r="F30" s="74" t="n"/>
      <c r="G30" s="74" t="n"/>
      <c r="H30" s="74" t="n"/>
      <c r="I30" s="74" t="n"/>
      <c r="J30" s="75" t="n"/>
      <c r="K30" s="74" t="n"/>
      <c r="L30" s="74" t="n"/>
      <c r="M30" s="74" t="n"/>
      <c r="N30" s="74" t="n"/>
      <c r="O30" s="74" t="n"/>
      <c r="P30" s="74" t="n"/>
      <c r="Q30" s="74" t="n"/>
      <c r="R30" s="74" t="n"/>
    </row>
    <row customHeight="true" ht="18" outlineLevel="0" r="31">
      <c r="A31" s="73" t="n"/>
      <c r="B31" s="73" t="n"/>
      <c r="C31" s="73" t="n"/>
      <c r="D31" s="73" t="n"/>
      <c r="E31" s="74" t="n"/>
      <c r="F31" s="74" t="n"/>
      <c r="G31" s="74" t="n"/>
      <c r="H31" s="74" t="n"/>
      <c r="I31" s="74" t="n"/>
      <c r="J31" s="75" t="n"/>
      <c r="K31" s="74" t="n"/>
      <c r="L31" s="74" t="n"/>
      <c r="M31" s="74" t="n"/>
      <c r="N31" s="74" t="n"/>
      <c r="O31" s="74" t="n"/>
      <c r="P31" s="74" t="n"/>
      <c r="Q31" s="74" t="n"/>
      <c r="R31" s="74" t="n"/>
    </row>
    <row customHeight="true" ht="15" outlineLevel="0" r="32">
      <c r="A32" s="73" t="n"/>
      <c r="B32" s="73" t="n"/>
      <c r="C32" s="73" t="n"/>
      <c r="D32" s="73" t="n"/>
      <c r="E32" s="74" t="n"/>
      <c r="F32" s="76" t="n"/>
      <c r="G32" s="76" t="n"/>
      <c r="H32" s="76" t="n"/>
      <c r="I32" s="76" t="n"/>
      <c r="J32" s="77" t="n"/>
      <c r="K32" s="76" t="n"/>
      <c r="L32" s="76" t="n"/>
      <c r="M32" s="76" t="n"/>
      <c r="N32" s="76" t="n"/>
      <c r="O32" s="76" t="n"/>
      <c r="P32" s="76" t="n"/>
      <c r="Q32" s="76" t="n"/>
      <c r="R32" s="76" t="n"/>
    </row>
    <row customHeight="true" ht="18" outlineLevel="0" r="33">
      <c r="A33" s="1" t="s">
        <v>0</v>
      </c>
      <c r="B33" s="1" t="s"/>
      <c r="C33" s="1" t="s"/>
      <c r="D33" s="73" t="n"/>
      <c r="E33" s="74" t="n"/>
      <c r="F33" s="74" t="n"/>
      <c r="G33" s="74" t="n"/>
      <c r="H33" s="74" t="n"/>
      <c r="I33" s="78" t="s">
        <v>54</v>
      </c>
      <c r="J33" s="78" t="s"/>
      <c r="K33" s="78" t="s"/>
      <c r="L33" s="78" t="s"/>
      <c r="M33" s="78" t="s"/>
      <c r="N33" s="78" t="s"/>
      <c r="O33" s="78" t="s"/>
      <c r="P33" s="78" t="s"/>
      <c r="Q33" s="78" t="s"/>
      <c r="R33" s="78" t="s"/>
    </row>
    <row customHeight="true" ht="15" outlineLevel="0" r="34">
      <c r="A34" s="3" t="s">
        <v>2</v>
      </c>
      <c r="B34" s="3" t="s"/>
      <c r="C34" s="3" t="s"/>
      <c r="D34" s="73" t="n"/>
      <c r="E34" s="74" t="n"/>
      <c r="F34" s="74" t="n"/>
      <c r="G34" s="79" t="s">
        <v>3</v>
      </c>
      <c r="H34" s="79" t="s"/>
      <c r="I34" s="79" t="s"/>
      <c r="J34" s="79" t="s"/>
      <c r="K34" s="79" t="s"/>
      <c r="L34" s="79" t="s"/>
      <c r="M34" s="79" t="s"/>
      <c r="N34" s="79" t="s"/>
      <c r="O34" s="79" t="s"/>
      <c r="P34" s="79" t="s"/>
      <c r="Q34" s="79" t="s"/>
      <c r="R34" s="79" t="s"/>
    </row>
    <row customHeight="true" ht="15" outlineLevel="0" r="35">
      <c r="A35" s="9" t="s">
        <v>55</v>
      </c>
      <c r="B35" s="9" t="s"/>
      <c r="C35" s="9" t="s"/>
      <c r="D35" s="73" t="n"/>
      <c r="E35" s="74" t="n"/>
      <c r="F35" s="74" t="n"/>
      <c r="G35" s="74" t="n"/>
      <c r="H35" s="74" t="n"/>
      <c r="I35" s="79" t="s">
        <v>56</v>
      </c>
      <c r="J35" s="79" t="s"/>
      <c r="K35" s="79" t="s"/>
      <c r="L35" s="79" t="s"/>
      <c r="M35" s="79" t="s"/>
      <c r="N35" s="79" t="s"/>
      <c r="O35" s="79" t="s"/>
      <c r="P35" s="79" t="s"/>
      <c r="Q35" s="79" t="s"/>
      <c r="R35" s="79" t="s"/>
    </row>
    <row customHeight="true" ht="15" outlineLevel="0" r="36">
      <c r="A36" s="80" t="s">
        <v>6</v>
      </c>
      <c r="B36" s="80" t="s"/>
      <c r="C36" s="80" t="s"/>
      <c r="D36" s="73" t="n"/>
      <c r="E36" s="74" t="n"/>
      <c r="F36" s="74" t="n"/>
      <c r="G36" s="74" t="n"/>
      <c r="H36" s="74" t="n"/>
      <c r="I36" s="81" t="s">
        <v>57</v>
      </c>
      <c r="J36" s="81" t="s"/>
      <c r="K36" s="81" t="s"/>
      <c r="L36" s="81" t="s"/>
      <c r="M36" s="81" t="s"/>
      <c r="N36" s="81" t="s"/>
      <c r="O36" s="81" t="s"/>
      <c r="P36" s="81" t="s"/>
      <c r="Q36" s="81" t="s"/>
      <c r="R36" s="81" t="s"/>
    </row>
    <row customHeight="true" ht="18.75" outlineLevel="0" r="37">
      <c r="A37" s="14" t="s">
        <v>8</v>
      </c>
      <c r="B37" s="14" t="s"/>
      <c r="C37" s="14" t="s"/>
      <c r="D37" s="14" t="s"/>
      <c r="E37" s="14" t="s"/>
      <c r="F37" s="14" t="s"/>
      <c r="G37" s="14" t="s"/>
      <c r="H37" s="14" t="s"/>
      <c r="I37" s="14" t="s"/>
      <c r="J37" s="14" t="s"/>
      <c r="K37" s="14" t="s"/>
      <c r="L37" s="14" t="s"/>
      <c r="M37" s="14" t="s"/>
      <c r="N37" s="14" t="s"/>
      <c r="O37" s="14" t="s"/>
      <c r="P37" s="14" t="s"/>
      <c r="Q37" s="14" t="s"/>
      <c r="R37" s="14" t="s"/>
    </row>
    <row customHeight="true" ht="15" outlineLevel="0" r="38">
      <c r="A38" s="15" t="s">
        <v>9</v>
      </c>
      <c r="B38" s="15" t="s"/>
      <c r="C38" s="15" t="s"/>
      <c r="D38" s="15" t="s"/>
      <c r="E38" s="15" t="s"/>
      <c r="F38" s="15" t="s"/>
      <c r="G38" s="15" t="s"/>
      <c r="H38" s="15" t="s"/>
      <c r="I38" s="15" t="s"/>
      <c r="J38" s="15" t="s"/>
      <c r="K38" s="15" t="s"/>
      <c r="L38" s="15" t="s"/>
      <c r="M38" s="15" t="s"/>
      <c r="N38" s="15" t="s"/>
      <c r="O38" s="15" t="s"/>
      <c r="P38" s="15" t="s"/>
      <c r="Q38" s="15" t="s"/>
      <c r="R38" s="15" t="s"/>
    </row>
    <row customHeight="true" ht="15" outlineLevel="0" r="39">
      <c r="A39" s="16" t="s">
        <v>10</v>
      </c>
      <c r="B39" s="16" t="s"/>
      <c r="C39" s="16" t="s"/>
      <c r="D39" s="16" t="s"/>
      <c r="E39" s="16" t="s"/>
      <c r="F39" s="16" t="s"/>
      <c r="G39" s="16" t="s"/>
      <c r="H39" s="16" t="s"/>
      <c r="I39" s="16" t="s"/>
      <c r="J39" s="16" t="s"/>
      <c r="K39" s="16" t="s"/>
      <c r="L39" s="16" t="s"/>
      <c r="M39" s="16" t="s"/>
      <c r="N39" s="16" t="s"/>
      <c r="O39" s="16" t="s"/>
      <c r="P39" s="16" t="s"/>
      <c r="Q39" s="16" t="s"/>
      <c r="R39" s="16" t="s"/>
    </row>
    <row customHeight="true" ht="18" outlineLevel="0" r="40">
      <c r="A40" s="82" t="s">
        <v>58</v>
      </c>
      <c r="B40" s="83" t="s"/>
      <c r="C40" s="83" t="s"/>
      <c r="D40" s="83" t="s"/>
      <c r="E40" s="83" t="s"/>
      <c r="F40" s="83" t="s"/>
      <c r="G40" s="83" t="s"/>
      <c r="H40" s="83" t="s"/>
      <c r="I40" s="83" t="s"/>
      <c r="J40" s="83" t="s"/>
      <c r="K40" s="83" t="s"/>
      <c r="L40" s="83" t="s"/>
      <c r="M40" s="83" t="s"/>
      <c r="N40" s="83" t="s"/>
      <c r="O40" s="83" t="s"/>
      <c r="P40" s="83" t="s"/>
      <c r="Q40" s="83" t="s"/>
      <c r="R40" s="84" t="s"/>
      <c r="S40" s="85" t="n"/>
      <c r="T40" s="85" t="n"/>
      <c r="U40" s="85" t="n"/>
      <c r="V40" s="85" t="n"/>
      <c r="W40" s="85" t="n"/>
      <c r="X40" s="85" t="n"/>
      <c r="Y40" s="85" t="n"/>
      <c r="Z40" s="85" t="n"/>
      <c r="AA40" s="85" t="n"/>
      <c r="AB40" s="85" t="n"/>
      <c r="AC40" s="85" t="n"/>
      <c r="AD40" s="85" t="n"/>
      <c r="AE40" s="85" t="n"/>
      <c r="AF40" s="85" t="n"/>
      <c r="AG40" s="85" t="n"/>
      <c r="AH40" s="85" t="n"/>
      <c r="AI40" s="85" t="n"/>
    </row>
    <row customHeight="true" ht="18" outlineLevel="0" r="41">
      <c r="A41" s="20" t="s">
        <v>12</v>
      </c>
      <c r="B41" s="21" t="s"/>
      <c r="C41" s="21" t="s"/>
      <c r="D41" s="21" t="s"/>
      <c r="E41" s="21" t="s"/>
      <c r="F41" s="21" t="s"/>
      <c r="G41" s="21" t="s"/>
      <c r="H41" s="21" t="s"/>
      <c r="I41" s="21" t="s"/>
      <c r="J41" s="21" t="s"/>
      <c r="K41" s="21" t="s"/>
      <c r="L41" s="21" t="s"/>
      <c r="M41" s="21" t="s"/>
      <c r="N41" s="21" t="s"/>
      <c r="O41" s="21" t="s"/>
      <c r="P41" s="21" t="s"/>
      <c r="Q41" s="21" t="s"/>
      <c r="R41" s="22" t="s"/>
      <c r="S41" s="85" t="n"/>
      <c r="T41" s="85" t="n"/>
      <c r="U41" s="85" t="n"/>
      <c r="V41" s="85" t="n"/>
      <c r="W41" s="85" t="n"/>
      <c r="X41" s="85" t="n"/>
      <c r="Y41" s="85" t="n"/>
      <c r="Z41" s="85" t="n"/>
      <c r="AA41" s="85" t="n"/>
      <c r="AB41" s="85" t="n"/>
      <c r="AC41" s="85" t="n"/>
      <c r="AD41" s="85" t="n"/>
      <c r="AE41" s="85" t="n"/>
      <c r="AF41" s="85" t="n"/>
      <c r="AG41" s="85" t="n"/>
      <c r="AH41" s="85" t="n"/>
      <c r="AI41" s="85" t="n"/>
    </row>
    <row customHeight="true" ht="18" outlineLevel="0" r="42">
      <c r="A42" s="23" t="s">
        <v>13</v>
      </c>
      <c r="B42" s="24" t="s">
        <v>14</v>
      </c>
      <c r="C42" s="23" t="s">
        <v>15</v>
      </c>
      <c r="D42" s="24" t="s">
        <v>59</v>
      </c>
      <c r="E42" s="24" t="s">
        <v>17</v>
      </c>
      <c r="F42" s="23" t="s">
        <v>18</v>
      </c>
      <c r="G42" s="23" t="s">
        <v>19</v>
      </c>
      <c r="H42" s="23" t="s">
        <v>20</v>
      </c>
      <c r="I42" s="24" t="s">
        <v>21</v>
      </c>
      <c r="J42" s="26" t="n"/>
      <c r="K42" s="27" t="s">
        <v>22</v>
      </c>
      <c r="L42" s="27" t="n"/>
      <c r="M42" s="27" t="n"/>
      <c r="N42" s="27" t="n"/>
      <c r="O42" s="24" t="s">
        <v>23</v>
      </c>
      <c r="P42" s="28" t="s"/>
      <c r="Q42" s="28" t="s"/>
      <c r="R42" s="29" t="s"/>
      <c r="S42" s="85" t="n"/>
      <c r="T42" s="85" t="n"/>
      <c r="U42" s="85" t="n"/>
      <c r="V42" s="85" t="n"/>
      <c r="W42" s="85" t="n"/>
      <c r="X42" s="85" t="n"/>
      <c r="Y42" s="85" t="n"/>
      <c r="Z42" s="85" t="n"/>
      <c r="AA42" s="85" t="n"/>
      <c r="AB42" s="85" t="n"/>
      <c r="AC42" s="85" t="n"/>
      <c r="AD42" s="85" t="n"/>
      <c r="AE42" s="85" t="n"/>
      <c r="AF42" s="85" t="n"/>
      <c r="AG42" s="85" t="n"/>
      <c r="AH42" s="85" t="n"/>
      <c r="AI42" s="85" t="n"/>
    </row>
    <row customHeight="true" ht="15" outlineLevel="0" r="43">
      <c r="A43" s="30" t="s"/>
      <c r="B43" s="31" t="s"/>
      <c r="C43" s="30" t="s"/>
      <c r="D43" s="31" t="s"/>
      <c r="E43" s="31" t="s"/>
      <c r="F43" s="30" t="s"/>
      <c r="G43" s="30" t="s"/>
      <c r="H43" s="30" t="s"/>
      <c r="I43" s="31" t="s"/>
      <c r="J43" s="26" t="n"/>
      <c r="K43" s="24" t="s">
        <v>24</v>
      </c>
      <c r="L43" s="33" t="s">
        <v>25</v>
      </c>
      <c r="M43" s="33" t="s">
        <v>26</v>
      </c>
      <c r="N43" s="33" t="s">
        <v>27</v>
      </c>
      <c r="O43" s="33" t="s">
        <v>28</v>
      </c>
      <c r="P43" s="33" t="s">
        <v>29</v>
      </c>
      <c r="Q43" s="33" t="s">
        <v>30</v>
      </c>
      <c r="R43" s="33" t="s">
        <v>31</v>
      </c>
      <c r="S43" s="85" t="n"/>
      <c r="T43" s="85" t="n"/>
      <c r="U43" s="85" t="n"/>
      <c r="V43" s="85" t="n"/>
      <c r="W43" s="85" t="n"/>
      <c r="X43" s="85" t="n"/>
      <c r="Y43" s="85" t="n"/>
      <c r="Z43" s="85" t="n"/>
      <c r="AA43" s="85" t="n"/>
      <c r="AB43" s="85" t="n"/>
      <c r="AC43" s="85" t="n"/>
      <c r="AD43" s="85" t="n"/>
      <c r="AE43" s="85" t="n"/>
      <c r="AF43" s="85" t="n"/>
      <c r="AG43" s="85" t="n"/>
      <c r="AH43" s="85" t="n"/>
      <c r="AI43" s="85" t="n"/>
    </row>
    <row customHeight="true" ht="18.75" outlineLevel="0" r="44">
      <c r="A44" s="58" t="n">
        <v>52</v>
      </c>
      <c r="B44" s="58" t="s">
        <v>32</v>
      </c>
      <c r="C44" s="59" t="s">
        <v>45</v>
      </c>
      <c r="D44" s="58" t="n">
        <v>60</v>
      </c>
      <c r="E44" s="58" t="n">
        <v>5.9</v>
      </c>
      <c r="F44" s="60" t="n">
        <v>1</v>
      </c>
      <c r="G44" s="60" t="n">
        <v>3.6</v>
      </c>
      <c r="H44" s="60" t="n">
        <v>6.6</v>
      </c>
      <c r="I44" s="60" t="n">
        <v>62.4</v>
      </c>
      <c r="J44" s="60" t="n"/>
      <c r="K44" s="60" t="n">
        <v>21.1</v>
      </c>
      <c r="L44" s="60" t="n">
        <v>12.5</v>
      </c>
      <c r="M44" s="60" t="n">
        <v>24.6</v>
      </c>
      <c r="N44" s="60" t="n">
        <v>0.8</v>
      </c>
      <c r="O44" s="61" t="n">
        <v>0</v>
      </c>
      <c r="P44" s="60" t="n">
        <v>0</v>
      </c>
      <c r="Q44" s="60" t="n">
        <v>0.1</v>
      </c>
      <c r="R44" s="60" t="n">
        <v>5.7</v>
      </c>
      <c r="S44" s="62" t="n"/>
      <c r="T44" s="62" t="n"/>
      <c r="U44" s="62" t="n"/>
      <c r="V44" s="62" t="n"/>
      <c r="W44" s="62" t="n"/>
      <c r="X44" s="62" t="n"/>
      <c r="Y44" s="62" t="n"/>
      <c r="Z44" s="62" t="n"/>
      <c r="AA44" s="62" t="n"/>
      <c r="AB44" s="62" t="n"/>
      <c r="AC44" s="62" t="n"/>
      <c r="AD44" s="62" t="n"/>
      <c r="AE44" s="62" t="n"/>
      <c r="AF44" s="62" t="n"/>
      <c r="AG44" s="62" t="n"/>
      <c r="AH44" s="62" t="n"/>
      <c r="AI44" s="62" t="n"/>
      <c r="AJ44" s="62" t="n"/>
      <c r="AK44" s="62" t="n"/>
      <c r="AL44" s="62" t="n"/>
      <c r="AM44" s="62" t="n"/>
      <c r="AN44" s="62" t="n"/>
      <c r="AO44" s="62" t="n"/>
      <c r="AP44" s="62" t="n"/>
      <c r="AQ44" s="62" t="n"/>
      <c r="AR44" s="62" t="n"/>
      <c r="AS44" s="62" t="n"/>
      <c r="AT44" s="62" t="n"/>
      <c r="AU44" s="62" t="n"/>
      <c r="AV44" s="62" t="n"/>
      <c r="AW44" s="62" t="n"/>
    </row>
    <row customHeight="true" ht="18.75" outlineLevel="0" r="45">
      <c r="A45" s="86" t="n">
        <v>291</v>
      </c>
      <c r="B45" s="58" t="s">
        <v>35</v>
      </c>
      <c r="C45" s="87" t="s">
        <v>60</v>
      </c>
      <c r="D45" s="40" t="n">
        <v>240</v>
      </c>
      <c r="E45" s="42" t="n">
        <v>55.29</v>
      </c>
      <c r="F45" s="42" t="n">
        <v>28.8</v>
      </c>
      <c r="G45" s="42" t="n">
        <v>36.7</v>
      </c>
      <c r="H45" s="42" t="n">
        <v>46.6</v>
      </c>
      <c r="I45" s="42" t="n">
        <v>632.2</v>
      </c>
      <c r="J45" s="42" t="n"/>
      <c r="K45" s="42" t="n">
        <v>62.3</v>
      </c>
      <c r="L45" s="42" t="n">
        <v>65.5</v>
      </c>
      <c r="M45" s="42" t="n">
        <v>275.3</v>
      </c>
      <c r="N45" s="42" t="n">
        <v>3.1</v>
      </c>
      <c r="O45" s="42" t="n">
        <v>66.3</v>
      </c>
      <c r="P45" s="42" t="n">
        <v>0</v>
      </c>
      <c r="Q45" s="42" t="n">
        <v>0</v>
      </c>
      <c r="R45" s="42" t="n">
        <v>1.4</v>
      </c>
      <c r="S45" s="85" t="n"/>
      <c r="T45" s="85" t="n"/>
      <c r="U45" s="85" t="n"/>
      <c r="V45" s="85" t="n"/>
      <c r="W45" s="85" t="n"/>
      <c r="X45" s="85" t="n"/>
      <c r="Y45" s="85" t="n"/>
      <c r="Z45" s="85" t="n"/>
      <c r="AA45" s="85" t="n"/>
      <c r="AB45" s="85" t="n"/>
      <c r="AC45" s="85" t="n"/>
      <c r="AD45" s="85" t="n"/>
      <c r="AE45" s="85" t="n"/>
      <c r="AF45" s="85" t="n"/>
      <c r="AG45" s="85" t="n"/>
      <c r="AH45" s="85" t="n"/>
      <c r="AI45" s="85" t="n"/>
    </row>
    <row customHeight="true" ht="18.75" outlineLevel="0" r="46">
      <c r="A46" s="40" t="n"/>
      <c r="B46" s="40" t="s">
        <v>37</v>
      </c>
      <c r="C46" s="88" t="s">
        <v>61</v>
      </c>
      <c r="D46" s="40" t="n">
        <v>30</v>
      </c>
      <c r="E46" s="39" t="n">
        <v>2.88</v>
      </c>
      <c r="F46" s="42" t="n">
        <v>2.37</v>
      </c>
      <c r="G46" s="42" t="n">
        <v>0.3</v>
      </c>
      <c r="H46" s="42" t="n">
        <v>14.49</v>
      </c>
      <c r="I46" s="42" t="n">
        <v>70.14</v>
      </c>
      <c r="J46" s="41" t="n"/>
      <c r="K46" s="42" t="n">
        <v>6.9</v>
      </c>
      <c r="L46" s="42" t="n">
        <v>9.9</v>
      </c>
      <c r="M46" s="42" t="n">
        <v>26.1</v>
      </c>
      <c r="N46" s="42" t="n">
        <v>0.33</v>
      </c>
      <c r="O46" s="43" t="n">
        <v>0</v>
      </c>
      <c r="P46" s="42" t="n">
        <v>0.03</v>
      </c>
      <c r="Q46" s="42" t="n">
        <v>0</v>
      </c>
      <c r="R46" s="43" t="n">
        <v>0</v>
      </c>
      <c r="S46" s="44" t="n"/>
      <c r="T46" s="0" t="n"/>
      <c r="U46" s="0" t="n"/>
      <c r="V46" s="0" t="n"/>
      <c r="W46" s="0" t="n"/>
      <c r="X46" s="0" t="n"/>
      <c r="Y46" s="0" t="n"/>
      <c r="Z46" s="0" t="n"/>
      <c r="AA46" s="0" t="n"/>
      <c r="AB46" s="0" t="n"/>
      <c r="AC46" s="0" t="n"/>
      <c r="AD46" s="0" t="n"/>
      <c r="AE46" s="0" t="n"/>
      <c r="AF46" s="0" t="n"/>
      <c r="AG46" s="0" t="n"/>
      <c r="AH46" s="0" t="n"/>
      <c r="AI46" s="0" t="n"/>
      <c r="AJ46" s="0" t="n"/>
      <c r="AK46" s="0" t="n"/>
      <c r="AL46" s="0" t="n"/>
      <c r="AM46" s="0" t="n"/>
      <c r="AN46" s="0" t="n"/>
      <c r="AO46" s="0" t="n"/>
      <c r="AP46" s="0" t="n"/>
      <c r="AQ46" s="0" t="n"/>
      <c r="AR46" s="0" t="n"/>
      <c r="AS46" s="0" t="n"/>
      <c r="AT46" s="0" t="n"/>
      <c r="AU46" s="0" t="n"/>
      <c r="AV46" s="0" t="n"/>
      <c r="AW46" s="0" t="n"/>
    </row>
    <row customHeight="true" ht="18" outlineLevel="0" r="47">
      <c r="A47" s="40" t="n">
        <v>376</v>
      </c>
      <c r="B47" s="40" t="s">
        <v>39</v>
      </c>
      <c r="C47" s="41" t="s">
        <v>62</v>
      </c>
      <c r="D47" s="40" t="n">
        <v>200</v>
      </c>
      <c r="E47" s="42" t="n">
        <v>1.93</v>
      </c>
      <c r="F47" s="42" t="n">
        <v>0.1</v>
      </c>
      <c r="G47" s="40" t="n">
        <v>0</v>
      </c>
      <c r="H47" s="42" t="n">
        <v>15</v>
      </c>
      <c r="I47" s="42" t="n">
        <v>60</v>
      </c>
      <c r="J47" s="41" t="n"/>
      <c r="K47" s="42" t="n">
        <v>5</v>
      </c>
      <c r="L47" s="43" t="n">
        <v>0</v>
      </c>
      <c r="M47" s="43" t="n">
        <v>0</v>
      </c>
      <c r="N47" s="42" t="n">
        <v>2</v>
      </c>
      <c r="O47" s="43" t="n">
        <v>0</v>
      </c>
      <c r="P47" s="43" t="n">
        <v>0</v>
      </c>
      <c r="Q47" s="42" t="n">
        <v>0</v>
      </c>
      <c r="R47" s="43" t="n">
        <v>0</v>
      </c>
      <c r="S47" s="85" t="n"/>
      <c r="T47" s="85" t="n"/>
      <c r="U47" s="85" t="n"/>
      <c r="V47" s="85" t="n"/>
      <c r="W47" s="85" t="n"/>
      <c r="X47" s="85" t="n"/>
      <c r="Y47" s="85" t="n"/>
      <c r="Z47" s="85" t="n"/>
      <c r="AA47" s="85" t="n"/>
      <c r="AB47" s="85" t="n"/>
      <c r="AC47" s="85" t="n"/>
      <c r="AD47" s="85" t="n"/>
      <c r="AE47" s="85" t="n"/>
      <c r="AF47" s="85" t="n"/>
      <c r="AG47" s="85" t="n"/>
      <c r="AH47" s="85" t="n"/>
      <c r="AI47" s="85" t="n"/>
    </row>
    <row customHeight="true" ht="18" outlineLevel="0" r="48">
      <c r="A48" s="33" t="s">
        <v>43</v>
      </c>
      <c r="B48" s="51" t="s"/>
      <c r="C48" s="52" t="s"/>
      <c r="D48" s="89" t="n">
        <v>530</v>
      </c>
      <c r="E48" s="72" t="n">
        <f aca="false" ca="false" dt2D="false" dtr="false" t="normal">SUM(E44:E47)</f>
        <v>66</v>
      </c>
      <c r="F48" s="72" t="n">
        <f aca="false" ca="false" dt2D="false" dtr="false" t="normal">SUM(F44:F47)</f>
        <v>32.27</v>
      </c>
      <c r="G48" s="72" t="n">
        <f aca="false" ca="false" dt2D="false" dtr="false" t="normal">SUM(G44:G47)</f>
        <v>40.6</v>
      </c>
      <c r="H48" s="72" t="n">
        <f aca="false" ca="false" dt2D="false" dtr="false" t="normal">SUM(H44:H47)</f>
        <v>82.69</v>
      </c>
      <c r="I48" s="72" t="n">
        <f aca="false" ca="false" dt2D="false" dtr="false" t="normal">SUM(I44:I47)</f>
        <v>824.74</v>
      </c>
      <c r="J48" s="33" t="n">
        <f aca="false" ca="false" dt2D="false" dtr="false" t="normal">SUM(J44:J47)</f>
        <v>0</v>
      </c>
      <c r="K48" s="72" t="n">
        <f aca="false" ca="false" dt2D="false" dtr="false" t="normal">SUM(K44:K47)</f>
        <v>95.30000000000001</v>
      </c>
      <c r="L48" s="72" t="n">
        <f aca="false" ca="false" dt2D="false" dtr="false" t="normal">SUM(L44:L47)</f>
        <v>87.9</v>
      </c>
      <c r="M48" s="72" t="n">
        <f aca="false" ca="false" dt2D="false" dtr="false" t="normal">SUM(M44:M47)</f>
        <v>326.00000000000006</v>
      </c>
      <c r="N48" s="72" t="n">
        <f aca="false" ca="false" dt2D="false" dtr="false" t="normal">SUM(N44:N47)</f>
        <v>6.23</v>
      </c>
      <c r="O48" s="72" t="n">
        <f aca="false" ca="false" dt2D="false" dtr="false" t="normal">SUM(O44:O47)</f>
        <v>66.3</v>
      </c>
      <c r="P48" s="72" t="n">
        <f aca="false" ca="false" dt2D="false" dtr="false" t="normal">SUM(P44:P47)</f>
        <v>0.03</v>
      </c>
      <c r="Q48" s="72" t="n">
        <f aca="false" ca="false" dt2D="false" dtr="false" t="normal">SUM(Q44:Q47)</f>
        <v>0.1</v>
      </c>
      <c r="R48" s="72" t="n">
        <f aca="false" ca="false" dt2D="false" dtr="false" t="normal">SUM(R44:R47)</f>
        <v>7.1</v>
      </c>
      <c r="S48" s="85" t="n"/>
      <c r="T48" s="85" t="n"/>
      <c r="U48" s="85" t="n"/>
      <c r="V48" s="85" t="n"/>
      <c r="W48" s="85" t="n"/>
      <c r="X48" s="85" t="n"/>
      <c r="Y48" s="85" t="n"/>
      <c r="Z48" s="85" t="n"/>
      <c r="AA48" s="85" t="n"/>
      <c r="AB48" s="85" t="n"/>
      <c r="AC48" s="85" t="n"/>
      <c r="AD48" s="85" t="n"/>
      <c r="AE48" s="85" t="n"/>
      <c r="AF48" s="85" t="n"/>
      <c r="AG48" s="85" t="n"/>
      <c r="AH48" s="85" t="n"/>
      <c r="AI48" s="85" t="n"/>
    </row>
    <row customHeight="true" ht="18" outlineLevel="0" r="49">
      <c r="A49" s="20" t="s">
        <v>44</v>
      </c>
      <c r="B49" s="21" t="s"/>
      <c r="C49" s="21" t="s"/>
      <c r="D49" s="21" t="s"/>
      <c r="E49" s="21" t="s"/>
      <c r="F49" s="21" t="s"/>
      <c r="G49" s="21" t="s"/>
      <c r="H49" s="21" t="s"/>
      <c r="I49" s="21" t="s"/>
      <c r="J49" s="21" t="s"/>
      <c r="K49" s="21" t="s"/>
      <c r="L49" s="21" t="s"/>
      <c r="M49" s="21" t="s"/>
      <c r="N49" s="21" t="s"/>
      <c r="O49" s="21" t="s"/>
      <c r="P49" s="21" t="s"/>
      <c r="Q49" s="21" t="s"/>
      <c r="R49" s="22" t="s"/>
    </row>
    <row customHeight="true" ht="18" outlineLevel="0" r="50">
      <c r="A50" s="23" t="s">
        <v>13</v>
      </c>
      <c r="B50" s="24" t="s">
        <v>14</v>
      </c>
      <c r="C50" s="23" t="s">
        <v>15</v>
      </c>
      <c r="D50" s="24" t="s">
        <v>16</v>
      </c>
      <c r="E50" s="24" t="s">
        <v>17</v>
      </c>
      <c r="F50" s="23" t="s">
        <v>18</v>
      </c>
      <c r="G50" s="23" t="s">
        <v>19</v>
      </c>
      <c r="H50" s="23" t="s">
        <v>20</v>
      </c>
      <c r="I50" s="24" t="s">
        <v>21</v>
      </c>
      <c r="J50" s="26" t="n"/>
      <c r="K50" s="27" t="s">
        <v>22</v>
      </c>
      <c r="L50" s="27" t="n"/>
      <c r="M50" s="27" t="n"/>
      <c r="N50" s="27" t="n"/>
      <c r="O50" s="24" t="s">
        <v>23</v>
      </c>
      <c r="P50" s="28" t="s"/>
      <c r="Q50" s="28" t="s"/>
      <c r="R50" s="29" t="s"/>
    </row>
    <row customHeight="true" ht="15" outlineLevel="0" r="51">
      <c r="A51" s="30" t="s"/>
      <c r="B51" s="31" t="s"/>
      <c r="C51" s="30" t="s"/>
      <c r="D51" s="31" t="s"/>
      <c r="E51" s="31" t="s"/>
      <c r="F51" s="30" t="s"/>
      <c r="G51" s="30" t="s"/>
      <c r="H51" s="30" t="s"/>
      <c r="I51" s="31" t="s"/>
      <c r="J51" s="26" t="n"/>
      <c r="K51" s="24" t="s">
        <v>24</v>
      </c>
      <c r="L51" s="33" t="s">
        <v>25</v>
      </c>
      <c r="M51" s="33" t="s">
        <v>26</v>
      </c>
      <c r="N51" s="33" t="s">
        <v>27</v>
      </c>
      <c r="O51" s="33" t="s">
        <v>28</v>
      </c>
      <c r="P51" s="33" t="s">
        <v>29</v>
      </c>
      <c r="Q51" s="33" t="s">
        <v>30</v>
      </c>
      <c r="R51" s="33" t="s">
        <v>31</v>
      </c>
    </row>
    <row customHeight="true" ht="18" outlineLevel="0" r="52">
      <c r="A52" s="40" t="n">
        <v>47</v>
      </c>
      <c r="B52" s="40" t="s">
        <v>32</v>
      </c>
      <c r="C52" s="90" t="s">
        <v>63</v>
      </c>
      <c r="D52" s="40" t="n">
        <v>60</v>
      </c>
      <c r="E52" s="40" t="n">
        <v>13.22</v>
      </c>
      <c r="F52" s="42" t="n">
        <v>1.6</v>
      </c>
      <c r="G52" s="42" t="n">
        <v>4.9</v>
      </c>
      <c r="H52" s="42" t="n">
        <v>11</v>
      </c>
      <c r="I52" s="42" t="n">
        <v>95</v>
      </c>
      <c r="J52" s="64" t="n"/>
      <c r="K52" s="42" t="n">
        <v>41.67</v>
      </c>
      <c r="L52" s="42" t="n">
        <v>14.17</v>
      </c>
      <c r="M52" s="42" t="n">
        <v>0</v>
      </c>
      <c r="N52" s="42" t="n">
        <v>0.5</v>
      </c>
      <c r="O52" s="43" t="n">
        <v>0</v>
      </c>
      <c r="P52" s="43" t="n">
        <v>0</v>
      </c>
      <c r="Q52" s="43" t="n">
        <v>0</v>
      </c>
      <c r="R52" s="42" t="n">
        <v>25</v>
      </c>
      <c r="S52" s="0" t="n"/>
      <c r="T52" s="0" t="n"/>
      <c r="U52" s="0" t="n"/>
      <c r="V52" s="0" t="n"/>
      <c r="W52" s="0" t="n"/>
      <c r="X52" s="0" t="n"/>
      <c r="Y52" s="0" t="n"/>
      <c r="Z52" s="0" t="n"/>
      <c r="AA52" s="0" t="n"/>
      <c r="AB52" s="0" t="n"/>
      <c r="AC52" s="0" t="n"/>
      <c r="AD52" s="0" t="n"/>
      <c r="AE52" s="0" t="n"/>
      <c r="AF52" s="0" t="n"/>
      <c r="AG52" s="0" t="n"/>
      <c r="AH52" s="0" t="n"/>
      <c r="AI52" s="0" t="n"/>
      <c r="AJ52" s="0" t="n"/>
      <c r="AK52" s="0" t="n"/>
      <c r="AL52" s="0" t="n"/>
      <c r="AM52" s="0" t="n"/>
      <c r="AN52" s="0" t="n"/>
      <c r="AO52" s="0" t="n"/>
      <c r="AP52" s="0" t="n"/>
      <c r="AQ52" s="0" t="n"/>
      <c r="AR52" s="0" t="n"/>
      <c r="AS52" s="0" t="n"/>
      <c r="AT52" s="0" t="n"/>
      <c r="AU52" s="0" t="n"/>
      <c r="AV52" s="0" t="n"/>
      <c r="AW52" s="0" t="n"/>
    </row>
    <row customHeight="true" ht="17.25" outlineLevel="0" r="53">
      <c r="A53" s="40" t="n">
        <v>82</v>
      </c>
      <c r="B53" s="40" t="s">
        <v>35</v>
      </c>
      <c r="C53" s="41" t="s">
        <v>64</v>
      </c>
      <c r="D53" s="40" t="n">
        <v>200</v>
      </c>
      <c r="E53" s="42" t="n">
        <v>11.24</v>
      </c>
      <c r="F53" s="42" t="n">
        <v>1.8</v>
      </c>
      <c r="G53" s="42" t="n">
        <v>4.9</v>
      </c>
      <c r="H53" s="42" t="n">
        <v>15.2</v>
      </c>
      <c r="I53" s="42" t="n">
        <v>112.3</v>
      </c>
      <c r="J53" s="64" t="n"/>
      <c r="K53" s="42" t="n">
        <v>85.9</v>
      </c>
      <c r="L53" s="42" t="n">
        <v>10.6</v>
      </c>
      <c r="M53" s="42" t="n">
        <v>21.8</v>
      </c>
      <c r="N53" s="42" t="n">
        <v>0.9</v>
      </c>
      <c r="O53" s="42" t="n">
        <v>1</v>
      </c>
      <c r="P53" s="42" t="n">
        <v>5</v>
      </c>
      <c r="Q53" s="42" t="n">
        <v>0.3</v>
      </c>
      <c r="R53" s="42" t="n">
        <v>12.9</v>
      </c>
    </row>
    <row customHeight="true" ht="18" outlineLevel="0" r="54">
      <c r="A54" s="40" t="n">
        <v>234</v>
      </c>
      <c r="B54" s="40" t="s">
        <v>37</v>
      </c>
      <c r="C54" s="87" t="s">
        <v>65</v>
      </c>
      <c r="D54" s="40" t="s">
        <v>66</v>
      </c>
      <c r="E54" s="40" t="n">
        <v>37.16</v>
      </c>
      <c r="F54" s="42" t="n">
        <v>12.7</v>
      </c>
      <c r="G54" s="42" t="n">
        <v>16.2</v>
      </c>
      <c r="H54" s="42" t="n">
        <v>10.1</v>
      </c>
      <c r="I54" s="42" t="n">
        <v>236.6</v>
      </c>
      <c r="J54" s="91" t="n"/>
      <c r="K54" s="42" t="n">
        <v>126.1</v>
      </c>
      <c r="L54" s="43" t="n">
        <v>0</v>
      </c>
      <c r="M54" s="43" t="n">
        <v>0</v>
      </c>
      <c r="N54" s="42" t="n">
        <v>0.9</v>
      </c>
      <c r="O54" s="43" t="n">
        <v>0</v>
      </c>
      <c r="P54" s="42" t="n">
        <v>0.2</v>
      </c>
      <c r="Q54" s="43" t="n">
        <v>0</v>
      </c>
      <c r="R54" s="42" t="n">
        <v>6.1</v>
      </c>
      <c r="S54" s="44" t="n"/>
      <c r="T54" s="0" t="n"/>
      <c r="U54" s="0" t="n"/>
      <c r="V54" s="0" t="n"/>
      <c r="W54" s="0" t="n"/>
      <c r="X54" s="0" t="n"/>
      <c r="Y54" s="0" t="n"/>
      <c r="Z54" s="0" t="n"/>
      <c r="AA54" s="0" t="n"/>
      <c r="AB54" s="0" t="n"/>
      <c r="AC54" s="0" t="n"/>
      <c r="AD54" s="0" t="n"/>
      <c r="AE54" s="0" t="n"/>
      <c r="AF54" s="0" t="n"/>
      <c r="AG54" s="0" t="n"/>
      <c r="AH54" s="0" t="n"/>
      <c r="AI54" s="0" t="n"/>
      <c r="AJ54" s="0" t="n"/>
      <c r="AK54" s="0" t="n"/>
      <c r="AL54" s="0" t="n"/>
      <c r="AM54" s="0" t="n"/>
      <c r="AN54" s="0" t="n"/>
      <c r="AO54" s="0" t="n"/>
      <c r="AP54" s="0" t="n"/>
      <c r="AQ54" s="0" t="n"/>
      <c r="AR54" s="0" t="n"/>
      <c r="AS54" s="0" t="n"/>
      <c r="AT54" s="0" t="n"/>
      <c r="AU54" s="0" t="n"/>
      <c r="AV54" s="0" t="n"/>
      <c r="AW54" s="0" t="n"/>
    </row>
    <row customHeight="true" ht="18" outlineLevel="0" r="55">
      <c r="A55" s="92" t="s">
        <v>67</v>
      </c>
      <c r="B55" s="40" t="s">
        <v>39</v>
      </c>
      <c r="C55" s="41" t="s">
        <v>68</v>
      </c>
      <c r="D55" s="40" t="s">
        <v>69</v>
      </c>
      <c r="E55" s="40" t="n">
        <v>22.77</v>
      </c>
      <c r="F55" s="42" t="n">
        <v>3</v>
      </c>
      <c r="G55" s="42" t="n">
        <v>7.9</v>
      </c>
      <c r="H55" s="42" t="n">
        <v>29.8</v>
      </c>
      <c r="I55" s="42" t="n">
        <v>202.8</v>
      </c>
      <c r="J55" s="93" t="n"/>
      <c r="K55" s="42" t="n">
        <v>29.8</v>
      </c>
      <c r="L55" s="42" t="n">
        <v>0</v>
      </c>
      <c r="M55" s="42" t="n">
        <v>0</v>
      </c>
      <c r="N55" s="42" t="n">
        <v>1.6</v>
      </c>
      <c r="O55" s="43" t="n">
        <v>0</v>
      </c>
      <c r="P55" s="42" t="n">
        <v>0.4</v>
      </c>
      <c r="Q55" s="43" t="n">
        <v>0</v>
      </c>
      <c r="R55" s="42" t="n">
        <v>35.9</v>
      </c>
      <c r="S55" s="0" t="n"/>
      <c r="T55" s="0" t="n"/>
      <c r="U55" s="0" t="n"/>
      <c r="V55" s="0" t="n"/>
      <c r="W55" s="0" t="n"/>
      <c r="X55" s="0" t="n"/>
      <c r="Y55" s="0" t="n"/>
      <c r="Z55" s="0" t="n"/>
      <c r="AA55" s="0" t="n"/>
      <c r="AB55" s="0" t="n"/>
      <c r="AC55" s="0" t="n"/>
      <c r="AD55" s="0" t="n"/>
      <c r="AE55" s="0" t="n"/>
      <c r="AF55" s="0" t="n"/>
      <c r="AG55" s="0" t="n"/>
      <c r="AH55" s="0" t="n"/>
      <c r="AI55" s="0" t="n"/>
      <c r="AJ55" s="0" t="n"/>
      <c r="AK55" s="0" t="n"/>
      <c r="AL55" s="0" t="n"/>
      <c r="AM55" s="0" t="n"/>
      <c r="AN55" s="0" t="n"/>
      <c r="AO55" s="0" t="n"/>
      <c r="AP55" s="0" t="n"/>
      <c r="AQ55" s="0" t="n"/>
      <c r="AR55" s="0" t="n"/>
      <c r="AS55" s="0" t="n"/>
      <c r="AT55" s="0" t="n"/>
      <c r="AU55" s="0" t="n"/>
      <c r="AV55" s="0" t="n"/>
      <c r="AW55" s="0" t="n"/>
    </row>
    <row customHeight="true" ht="18" outlineLevel="0" r="56">
      <c r="A56" s="40" t="n"/>
      <c r="B56" s="40" t="s">
        <v>41</v>
      </c>
      <c r="C56" s="63" t="s">
        <v>70</v>
      </c>
      <c r="D56" s="40" t="n">
        <v>200</v>
      </c>
      <c r="E56" s="42" t="n">
        <v>14</v>
      </c>
      <c r="F56" s="42" t="n">
        <v>0.2</v>
      </c>
      <c r="G56" s="42" t="n">
        <v>0</v>
      </c>
      <c r="H56" s="42" t="n">
        <v>3.9</v>
      </c>
      <c r="I56" s="42" t="n">
        <v>16</v>
      </c>
      <c r="J56" s="91" t="n"/>
      <c r="K56" s="42" t="n">
        <v>0.24</v>
      </c>
      <c r="L56" s="42" t="n">
        <v>0.2</v>
      </c>
      <c r="M56" s="42" t="n">
        <v>0.5</v>
      </c>
      <c r="N56" s="42" t="n">
        <v>7</v>
      </c>
      <c r="O56" s="43" t="n">
        <v>0</v>
      </c>
      <c r="P56" s="42" t="n">
        <v>0.1</v>
      </c>
      <c r="Q56" s="42" t="n">
        <v>0</v>
      </c>
      <c r="R56" s="42" t="n">
        <v>6</v>
      </c>
      <c r="S56" s="44" t="n"/>
    </row>
    <row customHeight="true" ht="18" outlineLevel="0" r="57">
      <c r="A57" s="40" t="n"/>
      <c r="B57" s="40" t="s">
        <v>51</v>
      </c>
      <c r="C57" s="63" t="s">
        <v>50</v>
      </c>
      <c r="D57" s="40" t="n">
        <v>30</v>
      </c>
      <c r="E57" s="42" t="n">
        <v>2.4</v>
      </c>
      <c r="F57" s="42" t="n">
        <v>1.68</v>
      </c>
      <c r="G57" s="42" t="n">
        <v>0.33</v>
      </c>
      <c r="H57" s="42" t="n">
        <v>14.82</v>
      </c>
      <c r="I57" s="42" t="n">
        <v>68.97</v>
      </c>
      <c r="J57" s="91" t="n"/>
      <c r="K57" s="42" t="n">
        <v>6.9</v>
      </c>
      <c r="L57" s="42" t="n">
        <v>7.5</v>
      </c>
      <c r="M57" s="42" t="n">
        <v>31.8</v>
      </c>
      <c r="N57" s="42" t="n">
        <v>0.93</v>
      </c>
      <c r="O57" s="43" t="n">
        <v>0</v>
      </c>
      <c r="P57" s="42" t="n">
        <v>0.03</v>
      </c>
      <c r="Q57" s="42" t="n">
        <v>0</v>
      </c>
      <c r="R57" s="43" t="n">
        <v>0</v>
      </c>
      <c r="S57" s="44" t="n"/>
    </row>
    <row customHeight="true" ht="18" outlineLevel="0" r="58">
      <c r="A58" s="40" t="n"/>
      <c r="B58" s="40" t="s">
        <v>71</v>
      </c>
      <c r="C58" s="41" t="s">
        <v>52</v>
      </c>
      <c r="D58" s="40" t="n">
        <v>30</v>
      </c>
      <c r="E58" s="39" t="n">
        <v>2.88</v>
      </c>
      <c r="F58" s="42" t="n">
        <v>2.37</v>
      </c>
      <c r="G58" s="42" t="n">
        <v>0.3</v>
      </c>
      <c r="H58" s="42" t="n">
        <v>14.49</v>
      </c>
      <c r="I58" s="42" t="n">
        <v>70.14</v>
      </c>
      <c r="J58" s="41" t="n"/>
      <c r="K58" s="42" t="n">
        <v>6.9</v>
      </c>
      <c r="L58" s="42" t="n">
        <v>9.9</v>
      </c>
      <c r="M58" s="42" t="n">
        <v>26.1</v>
      </c>
      <c r="N58" s="42" t="n">
        <v>0.33</v>
      </c>
      <c r="O58" s="43" t="n">
        <v>0</v>
      </c>
      <c r="P58" s="42" t="n">
        <v>0.03</v>
      </c>
      <c r="Q58" s="42" t="n">
        <v>0</v>
      </c>
      <c r="R58" s="43" t="n">
        <v>0</v>
      </c>
      <c r="S58" s="44" t="n"/>
    </row>
    <row customHeight="true" ht="18" outlineLevel="0" r="59">
      <c r="A59" s="33" t="s">
        <v>43</v>
      </c>
      <c r="B59" s="51" t="s"/>
      <c r="C59" s="52" t="s"/>
      <c r="D59" s="89" t="n">
        <v>790</v>
      </c>
      <c r="E59" s="94" t="n">
        <f aca="false" ca="false" dt2D="false" dtr="false" t="normal">SUM(E52:E58)</f>
        <v>103.67</v>
      </c>
      <c r="F59" s="89" t="n">
        <f aca="false" ca="false" dt2D="false" dtr="false" t="normal">SUM(F52:F58)</f>
        <v>23.35</v>
      </c>
      <c r="G59" s="89" t="n">
        <f aca="false" ca="false" dt2D="false" dtr="false" t="normal">SUM(G52:G58)</f>
        <v>34.529999999999994</v>
      </c>
      <c r="H59" s="89" t="n">
        <f aca="false" ca="false" dt2D="false" dtr="false" t="normal">SUM(H52:H58)</f>
        <v>99.30999999999999</v>
      </c>
      <c r="I59" s="89" t="n">
        <f aca="false" ca="false" dt2D="false" dtr="false" t="normal">SUM(I52:I58)</f>
        <v>801.8100000000001</v>
      </c>
      <c r="J59" s="89" t="n">
        <f aca="false" ca="false" dt2D="false" dtr="false" t="normal">SUM(J52:J58)</f>
        <v>0</v>
      </c>
      <c r="K59" s="89" t="n">
        <f aca="false" ca="false" dt2D="false" dtr="false" t="normal">SUM(K52:K58)</f>
        <v>297.51</v>
      </c>
      <c r="L59" s="94" t="n">
        <f aca="false" ca="false" dt2D="false" dtr="false" t="normal">SUM(L52:L58)</f>
        <v>42.37</v>
      </c>
      <c r="M59" s="94" t="n">
        <f aca="false" ca="false" dt2D="false" dtr="false" t="normal">SUM(M52:M58)</f>
        <v>80.2</v>
      </c>
      <c r="N59" s="89" t="n">
        <f aca="false" ca="false" dt2D="false" dtr="false" t="normal">SUM(N52:N58)</f>
        <v>12.16</v>
      </c>
      <c r="O59" s="94" t="n">
        <f aca="false" ca="false" dt2D="false" dtr="false" t="normal">SUM(O52:O58)</f>
        <v>1</v>
      </c>
      <c r="P59" s="94" t="n">
        <f aca="false" ca="false" dt2D="false" dtr="false" t="normal">SUM(P52:P58)</f>
        <v>5.760000000000001</v>
      </c>
      <c r="Q59" s="94" t="n">
        <f aca="false" ca="false" dt2D="false" dtr="false" t="normal">SUM(Q52:Q58)</f>
        <v>0.3</v>
      </c>
      <c r="R59" s="94" t="n">
        <f aca="false" ca="false" dt2D="false" dtr="false" t="normal">SUM(R52:R58)</f>
        <v>85.9</v>
      </c>
    </row>
    <row customHeight="true" ht="18" outlineLevel="0" r="60">
      <c r="A60" s="69" t="s">
        <v>53</v>
      </c>
      <c r="B60" s="70" t="s"/>
      <c r="C60" s="70" t="s"/>
      <c r="D60" s="71" t="s"/>
      <c r="E60" s="72" t="n">
        <f aca="false" ca="false" dt2D="false" dtr="false" t="normal">E48+E59</f>
        <v>169.67000000000002</v>
      </c>
      <c r="F60" s="72" t="n">
        <f aca="false" ca="false" dt2D="false" dtr="false" t="normal">F48+F59</f>
        <v>55.620000000000005</v>
      </c>
      <c r="G60" s="72" t="n">
        <f aca="false" ca="false" dt2D="false" dtr="false" t="normal">G48+G59</f>
        <v>75.13</v>
      </c>
      <c r="H60" s="72" t="n">
        <f aca="false" ca="false" dt2D="false" dtr="false" t="normal">H48+H59</f>
        <v>182</v>
      </c>
      <c r="I60" s="72" t="n">
        <f aca="false" ca="false" dt2D="false" dtr="false" t="normal">I48+I59</f>
        <v>1626.5500000000002</v>
      </c>
      <c r="J60" s="64" t="n"/>
      <c r="K60" s="72" t="n">
        <f aca="false" ca="false" dt2D="false" dtr="false" t="normal">K48+K59</f>
        <v>392.81</v>
      </c>
      <c r="L60" s="72" t="n">
        <f aca="false" ca="false" dt2D="false" dtr="false" t="normal">L48+L59</f>
        <v>130.27</v>
      </c>
      <c r="M60" s="72" t="n">
        <f aca="false" ca="false" dt2D="false" dtr="false" t="normal">M48+M59</f>
        <v>406.20000000000005</v>
      </c>
      <c r="N60" s="72" t="n">
        <f aca="false" ca="false" dt2D="false" dtr="false" t="normal">N48+N59</f>
        <v>18.39</v>
      </c>
      <c r="O60" s="72" t="n">
        <f aca="false" ca="false" dt2D="false" dtr="false" t="normal">O48+O59</f>
        <v>67.3</v>
      </c>
      <c r="P60" s="72" t="n">
        <f aca="false" ca="false" dt2D="false" dtr="false" t="normal">P48+P59</f>
        <v>5.790000000000001</v>
      </c>
      <c r="Q60" s="72" t="n">
        <f aca="false" ca="false" dt2D="false" dtr="false" t="normal">Q48+Q59</f>
        <v>0.4</v>
      </c>
      <c r="R60" s="72" t="n">
        <f aca="false" ca="false" dt2D="false" dtr="false" t="normal">R48+R59</f>
        <v>93</v>
      </c>
    </row>
    <row customHeight="true" ht="15" outlineLevel="0" r="61">
      <c r="A61" s="73" t="n"/>
      <c r="B61" s="73" t="n"/>
      <c r="C61" s="73" t="n"/>
      <c r="D61" s="73" t="n"/>
      <c r="E61" s="95" t="n"/>
      <c r="F61" s="74" t="n"/>
      <c r="G61" s="74" t="n"/>
      <c r="H61" s="74" t="n"/>
      <c r="I61" s="74" t="n"/>
      <c r="J61" s="77" t="n"/>
      <c r="K61" s="74" t="n"/>
      <c r="L61" s="95" t="n"/>
      <c r="M61" s="74" t="n"/>
      <c r="N61" s="74" t="n"/>
      <c r="O61" s="74" t="n"/>
      <c r="P61" s="95" t="n"/>
      <c r="Q61" s="95" t="n"/>
      <c r="R61" s="95" t="n"/>
    </row>
    <row customHeight="true" ht="15" outlineLevel="0" r="62">
      <c r="A62" s="73" t="n"/>
      <c r="B62" s="73" t="n"/>
      <c r="C62" s="73" t="n"/>
      <c r="D62" s="73" t="n"/>
      <c r="E62" s="95" t="n"/>
      <c r="F62" s="74" t="n"/>
      <c r="G62" s="74" t="n"/>
      <c r="H62" s="74" t="n"/>
      <c r="I62" s="74" t="n"/>
      <c r="J62" s="77" t="n"/>
      <c r="K62" s="74" t="n"/>
      <c r="L62" s="95" t="n"/>
      <c r="M62" s="74" t="n"/>
      <c r="N62" s="74" t="n"/>
      <c r="O62" s="74" t="n"/>
      <c r="P62" s="95" t="n"/>
      <c r="Q62" s="95" t="n"/>
      <c r="R62" s="95" t="n"/>
    </row>
    <row customHeight="true" ht="15" outlineLevel="0" r="63">
      <c r="A63" s="73" t="n"/>
      <c r="B63" s="73" t="n"/>
      <c r="C63" s="73" t="n"/>
      <c r="D63" s="73" t="n"/>
      <c r="E63" s="95" t="n"/>
      <c r="F63" s="74" t="n"/>
      <c r="G63" s="74" t="n"/>
      <c r="H63" s="74" t="n"/>
      <c r="I63" s="74" t="n"/>
      <c r="J63" s="77" t="n"/>
      <c r="K63" s="74" t="n"/>
      <c r="L63" s="95" t="n"/>
      <c r="M63" s="74" t="n"/>
      <c r="N63" s="74" t="n"/>
      <c r="O63" s="74" t="n"/>
      <c r="P63" s="95" t="n"/>
      <c r="Q63" s="95" t="n"/>
      <c r="R63" s="95" t="n"/>
    </row>
    <row customHeight="true" ht="15" outlineLevel="0" r="64">
      <c r="A64" s="1" t="s">
        <v>0</v>
      </c>
      <c r="B64" s="1" t="s"/>
      <c r="C64" s="1" t="s"/>
      <c r="D64" s="73" t="n"/>
      <c r="E64" s="95" t="n"/>
      <c r="F64" s="74" t="n"/>
      <c r="G64" s="74" t="n"/>
      <c r="H64" s="74" t="n"/>
      <c r="I64" s="96" t="n"/>
      <c r="J64" s="96" t="n"/>
      <c r="K64" s="97" t="s">
        <v>72</v>
      </c>
      <c r="L64" s="97" t="s"/>
      <c r="M64" s="97" t="s"/>
      <c r="N64" s="97" t="s"/>
      <c r="O64" s="97" t="s"/>
      <c r="P64" s="97" t="s"/>
      <c r="Q64" s="97" t="s"/>
      <c r="R64" s="97" t="s"/>
      <c r="S64" s="97" t="n"/>
      <c r="T64" s="97" t="n"/>
    </row>
    <row customHeight="true" ht="15" outlineLevel="0" r="65">
      <c r="A65" s="3" t="s">
        <v>2</v>
      </c>
      <c r="B65" s="3" t="s"/>
      <c r="C65" s="3" t="s"/>
      <c r="D65" s="73" t="n"/>
      <c r="E65" s="95" t="n"/>
      <c r="F65" s="74" t="n"/>
      <c r="G65" s="74" t="n"/>
      <c r="H65" s="74" t="n"/>
      <c r="I65" s="75" t="n"/>
      <c r="J65" s="75" t="n"/>
      <c r="K65" s="79" t="s">
        <v>3</v>
      </c>
      <c r="L65" s="79" t="s"/>
      <c r="M65" s="79" t="s"/>
      <c r="N65" s="79" t="s"/>
      <c r="O65" s="79" t="s"/>
      <c r="P65" s="79" t="s"/>
      <c r="Q65" s="79" t="s"/>
      <c r="R65" s="79" t="s"/>
      <c r="S65" s="75" t="n"/>
      <c r="T65" s="75" t="n"/>
    </row>
    <row customHeight="true" ht="15" outlineLevel="0" r="66">
      <c r="A66" s="9" t="s">
        <v>73</v>
      </c>
      <c r="B66" s="9" t="s"/>
      <c r="C66" s="9" t="s"/>
      <c r="D66" s="73" t="n"/>
      <c r="E66" s="95" t="n"/>
      <c r="F66" s="74" t="n"/>
      <c r="G66" s="74" t="n"/>
      <c r="H66" s="74" t="n"/>
      <c r="I66" s="79" t="s">
        <v>74</v>
      </c>
      <c r="J66" s="79" t="s"/>
      <c r="K66" s="79" t="s"/>
      <c r="L66" s="79" t="s"/>
      <c r="M66" s="79" t="s"/>
      <c r="N66" s="79" t="s"/>
      <c r="O66" s="79" t="s"/>
      <c r="P66" s="79" t="s"/>
      <c r="Q66" s="79" t="s"/>
      <c r="R66" s="79" t="s"/>
      <c r="S66" s="75" t="n"/>
      <c r="T66" s="75" t="n"/>
    </row>
    <row customHeight="true" ht="15" outlineLevel="0" r="67">
      <c r="A67" s="80" t="s">
        <v>6</v>
      </c>
      <c r="B67" s="80" t="s"/>
      <c r="C67" s="80" t="s"/>
      <c r="D67" s="73" t="n"/>
      <c r="E67" s="95" t="n"/>
      <c r="F67" s="74" t="n"/>
      <c r="G67" s="74" t="n"/>
      <c r="H67" s="74" t="n"/>
      <c r="I67" s="81" t="s">
        <v>57</v>
      </c>
      <c r="J67" s="81" t="s"/>
      <c r="K67" s="81" t="s"/>
      <c r="L67" s="81" t="s"/>
      <c r="M67" s="81" t="s"/>
      <c r="N67" s="81" t="s"/>
      <c r="O67" s="81" t="s"/>
      <c r="P67" s="81" t="s"/>
      <c r="Q67" s="81" t="s"/>
      <c r="R67" s="81" t="s"/>
      <c r="S67" s="75" t="n"/>
      <c r="T67" s="75" t="n"/>
    </row>
    <row customHeight="true" ht="21" outlineLevel="0" r="68">
      <c r="A68" s="14" t="s">
        <v>8</v>
      </c>
      <c r="B68" s="14" t="s"/>
      <c r="C68" s="14" t="s"/>
      <c r="D68" s="14" t="s"/>
      <c r="E68" s="14" t="s"/>
      <c r="F68" s="14" t="s"/>
      <c r="G68" s="14" t="s"/>
      <c r="H68" s="14" t="s"/>
      <c r="I68" s="14" t="s"/>
      <c r="J68" s="14" t="s"/>
      <c r="K68" s="14" t="s"/>
      <c r="L68" s="14" t="s"/>
      <c r="M68" s="14" t="s"/>
      <c r="N68" s="14" t="s"/>
      <c r="O68" s="14" t="s"/>
      <c r="P68" s="14" t="s"/>
      <c r="Q68" s="14" t="s"/>
      <c r="R68" s="14" t="s"/>
      <c r="S68" s="75" t="n"/>
      <c r="T68" s="75" t="n"/>
    </row>
    <row customHeight="true" ht="15" outlineLevel="0" r="69">
      <c r="A69" s="15" t="s">
        <v>9</v>
      </c>
      <c r="B69" s="15" t="s"/>
      <c r="C69" s="15" t="s"/>
      <c r="D69" s="15" t="s"/>
      <c r="E69" s="15" t="s"/>
      <c r="F69" s="15" t="s"/>
      <c r="G69" s="15" t="s"/>
      <c r="H69" s="15" t="s"/>
      <c r="I69" s="15" t="s"/>
      <c r="J69" s="15" t="s"/>
      <c r="K69" s="15" t="s"/>
      <c r="L69" s="15" t="s"/>
      <c r="M69" s="15" t="s"/>
      <c r="N69" s="15" t="s"/>
      <c r="O69" s="15" t="s"/>
      <c r="P69" s="15" t="s"/>
      <c r="Q69" s="15" t="s"/>
      <c r="R69" s="15" t="s"/>
      <c r="S69" s="75" t="n"/>
      <c r="T69" s="75" t="n"/>
    </row>
    <row customHeight="true" ht="15" outlineLevel="0" r="70">
      <c r="A70" s="16" t="s">
        <v>10</v>
      </c>
      <c r="B70" s="16" t="s"/>
      <c r="C70" s="16" t="s"/>
      <c r="D70" s="16" t="s"/>
      <c r="E70" s="16" t="s"/>
      <c r="F70" s="16" t="s"/>
      <c r="G70" s="16" t="s"/>
      <c r="H70" s="16" t="s"/>
      <c r="I70" s="16" t="s"/>
      <c r="J70" s="16" t="s"/>
      <c r="K70" s="16" t="s"/>
      <c r="L70" s="16" t="s"/>
      <c r="M70" s="16" t="s"/>
      <c r="N70" s="16" t="s"/>
      <c r="O70" s="16" t="s"/>
      <c r="P70" s="16" t="s"/>
      <c r="Q70" s="16" t="s"/>
      <c r="R70" s="16" t="s"/>
      <c r="S70" s="75" t="n"/>
      <c r="T70" s="75" t="n"/>
    </row>
    <row customHeight="true" ht="18" outlineLevel="0" r="71">
      <c r="A71" s="82" t="s">
        <v>75</v>
      </c>
      <c r="B71" s="83" t="s"/>
      <c r="C71" s="83" t="s"/>
      <c r="D71" s="83" t="s"/>
      <c r="E71" s="83" t="s"/>
      <c r="F71" s="83" t="s"/>
      <c r="G71" s="83" t="s"/>
      <c r="H71" s="83" t="s"/>
      <c r="I71" s="83" t="s"/>
      <c r="J71" s="83" t="s"/>
      <c r="K71" s="83" t="s"/>
      <c r="L71" s="83" t="s"/>
      <c r="M71" s="83" t="s"/>
      <c r="N71" s="83" t="s"/>
      <c r="O71" s="83" t="s"/>
      <c r="P71" s="83" t="s"/>
      <c r="Q71" s="83" t="s"/>
      <c r="R71" s="84" t="s"/>
    </row>
    <row customHeight="true" ht="18" outlineLevel="0" r="72">
      <c r="A72" s="20" t="s">
        <v>12</v>
      </c>
      <c r="B72" s="21" t="s"/>
      <c r="C72" s="21" t="s"/>
      <c r="D72" s="21" t="s"/>
      <c r="E72" s="21" t="s"/>
      <c r="F72" s="21" t="s"/>
      <c r="G72" s="21" t="s"/>
      <c r="H72" s="21" t="s"/>
      <c r="I72" s="21" t="s"/>
      <c r="J72" s="21" t="s"/>
      <c r="K72" s="21" t="s"/>
      <c r="L72" s="21" t="s"/>
      <c r="M72" s="21" t="s"/>
      <c r="N72" s="21" t="s"/>
      <c r="O72" s="21" t="s"/>
      <c r="P72" s="21" t="s"/>
      <c r="Q72" s="21" t="s"/>
      <c r="R72" s="22" t="s"/>
    </row>
    <row customHeight="true" ht="18" outlineLevel="0" r="73">
      <c r="A73" s="23" t="s">
        <v>13</v>
      </c>
      <c r="B73" s="24" t="s">
        <v>14</v>
      </c>
      <c r="C73" s="23" t="s">
        <v>15</v>
      </c>
      <c r="D73" s="24" t="s">
        <v>59</v>
      </c>
      <c r="E73" s="24" t="s">
        <v>17</v>
      </c>
      <c r="F73" s="23" t="s">
        <v>18</v>
      </c>
      <c r="G73" s="23" t="s">
        <v>19</v>
      </c>
      <c r="H73" s="23" t="s">
        <v>20</v>
      </c>
      <c r="I73" s="24" t="s">
        <v>21</v>
      </c>
      <c r="J73" s="26" t="n"/>
      <c r="K73" s="27" t="s">
        <v>22</v>
      </c>
      <c r="L73" s="27" t="n"/>
      <c r="M73" s="27" t="n"/>
      <c r="N73" s="27" t="n"/>
      <c r="O73" s="24" t="s">
        <v>23</v>
      </c>
      <c r="P73" s="28" t="s"/>
      <c r="Q73" s="28" t="s"/>
      <c r="R73" s="29" t="s"/>
    </row>
    <row customHeight="true" ht="15" outlineLevel="0" r="74">
      <c r="A74" s="30" t="s"/>
      <c r="B74" s="31" t="s"/>
      <c r="C74" s="30" t="s"/>
      <c r="D74" s="31" t="s"/>
      <c r="E74" s="31" t="s"/>
      <c r="F74" s="30" t="s"/>
      <c r="G74" s="30" t="s"/>
      <c r="H74" s="30" t="s"/>
      <c r="I74" s="31" t="s"/>
      <c r="J74" s="26" t="n"/>
      <c r="K74" s="24" t="s">
        <v>24</v>
      </c>
      <c r="L74" s="33" t="s">
        <v>25</v>
      </c>
      <c r="M74" s="33" t="s">
        <v>26</v>
      </c>
      <c r="N74" s="33" t="s">
        <v>27</v>
      </c>
      <c r="O74" s="33" t="s">
        <v>28</v>
      </c>
      <c r="P74" s="33" t="s">
        <v>29</v>
      </c>
      <c r="Q74" s="33" t="s">
        <v>30</v>
      </c>
      <c r="R74" s="33" t="s">
        <v>31</v>
      </c>
    </row>
    <row customHeight="true" ht="33" outlineLevel="0" r="75">
      <c r="A75" s="40" t="n">
        <v>181</v>
      </c>
      <c r="B75" s="40" t="s">
        <v>32</v>
      </c>
      <c r="C75" s="98" t="s">
        <v>76</v>
      </c>
      <c r="D75" s="40" t="s">
        <v>77</v>
      </c>
      <c r="E75" s="42" t="n">
        <v>22.88</v>
      </c>
      <c r="F75" s="40" t="n">
        <v>4.65</v>
      </c>
      <c r="G75" s="40" t="n">
        <v>10.05</v>
      </c>
      <c r="H75" s="42" t="n">
        <v>31.1</v>
      </c>
      <c r="I75" s="65" t="n">
        <v>233</v>
      </c>
      <c r="J75" s="41" t="n"/>
      <c r="K75" s="42" t="n">
        <v>192.2</v>
      </c>
      <c r="L75" s="42" t="n">
        <v>23.5</v>
      </c>
      <c r="M75" s="42" t="n">
        <v>156.1</v>
      </c>
      <c r="N75" s="42" t="n">
        <v>0.3</v>
      </c>
      <c r="O75" s="42" t="n">
        <v>36.7</v>
      </c>
      <c r="P75" s="42" t="n">
        <v>0.1</v>
      </c>
      <c r="Q75" s="43" t="n">
        <v>0</v>
      </c>
      <c r="R75" s="42" t="n">
        <v>1.1</v>
      </c>
    </row>
    <row customHeight="true" ht="18" outlineLevel="0" r="76">
      <c r="A76" s="40" t="n">
        <v>209</v>
      </c>
      <c r="B76" s="40" t="s">
        <v>35</v>
      </c>
      <c r="C76" s="41" t="s">
        <v>78</v>
      </c>
      <c r="D76" s="34" t="n">
        <v>40</v>
      </c>
      <c r="E76" s="42" t="n">
        <v>15</v>
      </c>
      <c r="F76" s="42" t="n">
        <v>5.08</v>
      </c>
      <c r="G76" s="42" t="n">
        <v>4.6</v>
      </c>
      <c r="H76" s="42" t="n">
        <v>0.28</v>
      </c>
      <c r="I76" s="42" t="n">
        <v>63</v>
      </c>
      <c r="J76" s="41" t="n"/>
      <c r="K76" s="42" t="n">
        <v>22</v>
      </c>
      <c r="L76" s="42" t="n">
        <v>4.8</v>
      </c>
      <c r="M76" s="42" t="n">
        <v>76.8</v>
      </c>
      <c r="N76" s="42" t="n">
        <v>1</v>
      </c>
      <c r="O76" s="42" t="n">
        <v>100</v>
      </c>
      <c r="P76" s="42" t="n">
        <v>0.03</v>
      </c>
      <c r="Q76" s="42" t="n">
        <v>0.08</v>
      </c>
      <c r="R76" s="43" t="n">
        <v>0</v>
      </c>
    </row>
    <row customHeight="true" ht="18" outlineLevel="0" r="77">
      <c r="A77" s="99" t="n"/>
      <c r="B77" s="40" t="s">
        <v>37</v>
      </c>
      <c r="C77" s="88" t="s">
        <v>61</v>
      </c>
      <c r="D77" s="40" t="n">
        <v>55</v>
      </c>
      <c r="E77" s="42" t="n">
        <v>5.28</v>
      </c>
      <c r="F77" s="42" t="n">
        <v>9.48</v>
      </c>
      <c r="G77" s="42" t="n">
        <v>1.6</v>
      </c>
      <c r="H77" s="42" t="n">
        <v>57.6</v>
      </c>
      <c r="I77" s="42" t="n">
        <v>280.5</v>
      </c>
      <c r="J77" s="100" t="n"/>
      <c r="K77" s="42" t="n">
        <v>27.6</v>
      </c>
      <c r="L77" s="42" t="n">
        <v>39.6</v>
      </c>
      <c r="M77" s="42" t="n">
        <v>104.4</v>
      </c>
      <c r="N77" s="42" t="n">
        <v>1.32</v>
      </c>
      <c r="O77" s="43" t="n">
        <v>0</v>
      </c>
      <c r="P77" s="42" t="n">
        <v>0.12</v>
      </c>
      <c r="Q77" s="42" t="n">
        <v>0.3</v>
      </c>
      <c r="R77" s="42" t="n">
        <v>0.3</v>
      </c>
    </row>
    <row customHeight="true" ht="18" outlineLevel="0" r="78">
      <c r="A78" s="40" t="n">
        <v>376</v>
      </c>
      <c r="B78" s="40" t="s">
        <v>39</v>
      </c>
      <c r="C78" s="48" t="s">
        <v>62</v>
      </c>
      <c r="D78" s="40" t="n">
        <v>200</v>
      </c>
      <c r="E78" s="42" t="n">
        <v>1.93</v>
      </c>
      <c r="F78" s="42" t="n">
        <v>0.1</v>
      </c>
      <c r="G78" s="43" t="n">
        <v>0</v>
      </c>
      <c r="H78" s="42" t="n">
        <v>15</v>
      </c>
      <c r="I78" s="42" t="n">
        <v>60</v>
      </c>
      <c r="J78" s="64" t="n"/>
      <c r="K78" s="42" t="n">
        <v>5</v>
      </c>
      <c r="L78" s="43" t="n">
        <v>0</v>
      </c>
      <c r="M78" s="43" t="n">
        <v>0</v>
      </c>
      <c r="N78" s="42" t="n">
        <v>2</v>
      </c>
      <c r="O78" s="43" t="n">
        <v>0</v>
      </c>
      <c r="P78" s="43" t="n">
        <v>0</v>
      </c>
      <c r="Q78" s="43" t="n">
        <v>0</v>
      </c>
      <c r="R78" s="46" t="n">
        <v>0</v>
      </c>
    </row>
    <row customHeight="true" ht="18" outlineLevel="0" r="79">
      <c r="A79" s="33" t="s">
        <v>43</v>
      </c>
      <c r="B79" s="51" t="s"/>
      <c r="C79" s="52" t="s"/>
      <c r="D79" s="89" t="n">
        <v>500</v>
      </c>
      <c r="E79" s="72" t="n">
        <f aca="false" ca="false" dt2D="false" dtr="false" t="normal">SUM(E75:E78)</f>
        <v>45.089999999999996</v>
      </c>
      <c r="F79" s="72" t="n">
        <f aca="false" ca="false" dt2D="false" dtr="false" t="normal">SUM(F75:F78)</f>
        <v>19.310000000000002</v>
      </c>
      <c r="G79" s="72" t="n">
        <f aca="false" ca="false" dt2D="false" dtr="false" t="normal">SUM(G75:G78)</f>
        <v>16.25</v>
      </c>
      <c r="H79" s="72" t="n">
        <f aca="false" ca="false" dt2D="false" dtr="false" t="normal">SUM(H75:H78)</f>
        <v>103.98</v>
      </c>
      <c r="I79" s="72" t="n">
        <f aca="false" ca="false" dt2D="false" dtr="false" t="normal">SUM(I75:I78)</f>
        <v>636.5</v>
      </c>
      <c r="J79" s="72" t="n">
        <f aca="false" ca="false" dt2D="false" dtr="false" t="normal">SUM(J75:J78)</f>
        <v>0</v>
      </c>
      <c r="K79" s="72" t="n">
        <f aca="false" ca="false" dt2D="false" dtr="false" t="normal">SUM(K75:K78)</f>
        <v>246.79999999999998</v>
      </c>
      <c r="L79" s="72" t="n">
        <f aca="false" ca="false" dt2D="false" dtr="false" t="normal">SUM(L75:L78)</f>
        <v>67.9</v>
      </c>
      <c r="M79" s="72" t="n">
        <f aca="false" ca="false" dt2D="false" dtr="false" t="normal">SUM(M75:M78)</f>
        <v>337.29999999999995</v>
      </c>
      <c r="N79" s="72" t="n">
        <f aca="false" ca="false" dt2D="false" dtr="false" t="normal">SUM(N75:N78)</f>
        <v>4.62</v>
      </c>
      <c r="O79" s="72" t="n">
        <f aca="false" ca="false" dt2D="false" dtr="false" t="normal">SUM(O75:O78)</f>
        <v>136.7</v>
      </c>
      <c r="P79" s="72" t="n">
        <f aca="false" ca="false" dt2D="false" dtr="false" t="normal">SUM(P75:P78)</f>
        <v>0.25</v>
      </c>
      <c r="Q79" s="72" t="n">
        <f aca="false" ca="false" dt2D="false" dtr="false" t="normal">SUM(Q75:Q78)</f>
        <v>0.38</v>
      </c>
      <c r="R79" s="72" t="n">
        <f aca="false" ca="false" dt2D="false" dtr="false" t="normal">SUM(R75:R78)</f>
        <v>1.4000000000000001</v>
      </c>
    </row>
    <row customHeight="true" ht="18" outlineLevel="0" r="80">
      <c r="A80" s="101" t="s">
        <v>44</v>
      </c>
      <c r="B80" s="21" t="s"/>
      <c r="C80" s="21" t="s"/>
      <c r="D80" s="21" t="s"/>
      <c r="E80" s="21" t="s"/>
      <c r="F80" s="21" t="s"/>
      <c r="G80" s="21" t="s"/>
      <c r="H80" s="21" t="s"/>
      <c r="I80" s="21" t="s"/>
      <c r="J80" s="21" t="s"/>
      <c r="K80" s="21" t="s"/>
      <c r="L80" s="21" t="s"/>
      <c r="M80" s="21" t="s"/>
      <c r="N80" s="21" t="s"/>
      <c r="O80" s="21" t="s"/>
      <c r="P80" s="21" t="s"/>
      <c r="Q80" s="21" t="s"/>
      <c r="R80" s="102" t="s"/>
    </row>
    <row customHeight="true" ht="18" outlineLevel="0" r="81">
      <c r="A81" s="23" t="s">
        <v>13</v>
      </c>
      <c r="B81" s="24" t="s">
        <v>14</v>
      </c>
      <c r="C81" s="23" t="s">
        <v>15</v>
      </c>
      <c r="D81" s="24" t="s">
        <v>59</v>
      </c>
      <c r="E81" s="24" t="s">
        <v>17</v>
      </c>
      <c r="F81" s="23" t="s">
        <v>18</v>
      </c>
      <c r="G81" s="23" t="s">
        <v>19</v>
      </c>
      <c r="H81" s="23" t="s">
        <v>20</v>
      </c>
      <c r="I81" s="24" t="s">
        <v>21</v>
      </c>
      <c r="J81" s="26" t="n"/>
      <c r="K81" s="27" t="s">
        <v>22</v>
      </c>
      <c r="L81" s="27" t="n"/>
      <c r="M81" s="27" t="n"/>
      <c r="N81" s="27" t="n"/>
      <c r="O81" s="24" t="s">
        <v>23</v>
      </c>
      <c r="P81" s="28" t="s"/>
      <c r="Q81" s="28" t="s"/>
      <c r="R81" s="29" t="s"/>
    </row>
    <row customHeight="true" ht="15" outlineLevel="0" r="82">
      <c r="A82" s="30" t="s"/>
      <c r="B82" s="31" t="s"/>
      <c r="C82" s="30" t="s"/>
      <c r="D82" s="31" t="s"/>
      <c r="E82" s="31" t="s"/>
      <c r="F82" s="30" t="s"/>
      <c r="G82" s="30" t="s"/>
      <c r="H82" s="30" t="s"/>
      <c r="I82" s="31" t="s"/>
      <c r="J82" s="26" t="n"/>
      <c r="K82" s="24" t="s">
        <v>24</v>
      </c>
      <c r="L82" s="33" t="s">
        <v>25</v>
      </c>
      <c r="M82" s="33" t="s">
        <v>26</v>
      </c>
      <c r="N82" s="33" t="s">
        <v>27</v>
      </c>
      <c r="O82" s="33" t="s">
        <v>79</v>
      </c>
      <c r="P82" s="33" t="s">
        <v>80</v>
      </c>
      <c r="Q82" s="33" t="s">
        <v>30</v>
      </c>
      <c r="R82" s="33" t="s">
        <v>31</v>
      </c>
    </row>
    <row customHeight="true" ht="18" outlineLevel="0" r="83">
      <c r="A83" s="99" t="n">
        <v>52</v>
      </c>
      <c r="B83" s="86" t="n">
        <v>1</v>
      </c>
      <c r="C83" s="103" t="s">
        <v>45</v>
      </c>
      <c r="D83" s="86" t="n">
        <v>60</v>
      </c>
      <c r="E83" s="86" t="n">
        <v>5.9</v>
      </c>
      <c r="F83" s="104" t="n">
        <v>1</v>
      </c>
      <c r="G83" s="104" t="n">
        <v>3.6</v>
      </c>
      <c r="H83" s="104" t="n">
        <v>6.6</v>
      </c>
      <c r="I83" s="105" t="n">
        <v>62.4</v>
      </c>
      <c r="J83" s="41" t="n"/>
      <c r="K83" s="105" t="n">
        <v>21.1</v>
      </c>
      <c r="L83" s="42" t="n">
        <v>12.5</v>
      </c>
      <c r="M83" s="42" t="n">
        <v>24.6</v>
      </c>
      <c r="N83" s="42" t="n">
        <v>0.8</v>
      </c>
      <c r="O83" s="43" t="n">
        <v>0</v>
      </c>
      <c r="P83" s="43" t="n">
        <v>0</v>
      </c>
      <c r="Q83" s="42" t="n">
        <v>0.1</v>
      </c>
      <c r="R83" s="42" t="n">
        <v>5.7</v>
      </c>
    </row>
    <row customHeight="true" ht="18" outlineLevel="0" r="84">
      <c r="A84" s="40" t="n">
        <v>108</v>
      </c>
      <c r="B84" s="40" t="s">
        <v>35</v>
      </c>
      <c r="C84" s="63" t="s">
        <v>81</v>
      </c>
      <c r="D84" s="106" t="n">
        <v>200</v>
      </c>
      <c r="E84" s="42" t="n">
        <v>11.49</v>
      </c>
      <c r="F84" s="42" t="n">
        <v>5.2</v>
      </c>
      <c r="G84" s="42" t="n">
        <v>6.3</v>
      </c>
      <c r="H84" s="42" t="n">
        <v>29</v>
      </c>
      <c r="I84" s="42" t="n">
        <v>193.5</v>
      </c>
      <c r="J84" s="41" t="n"/>
      <c r="K84" s="42" t="n">
        <v>86</v>
      </c>
      <c r="L84" s="42" t="n">
        <v>7.5</v>
      </c>
      <c r="M84" s="42" t="n">
        <v>14.7</v>
      </c>
      <c r="N84" s="42" t="n">
        <v>0.8</v>
      </c>
      <c r="O84" s="42" t="n">
        <v>1.2</v>
      </c>
      <c r="P84" s="42" t="n">
        <v>2.4</v>
      </c>
      <c r="Q84" s="42" t="n">
        <v>0.2</v>
      </c>
      <c r="R84" s="42" t="n">
        <v>1.9</v>
      </c>
    </row>
    <row customHeight="true" ht="18" outlineLevel="0" r="85">
      <c r="A85" s="40" t="n">
        <v>268</v>
      </c>
      <c r="B85" s="40" t="s">
        <v>37</v>
      </c>
      <c r="C85" s="63" t="s">
        <v>82</v>
      </c>
      <c r="D85" s="34" t="n">
        <v>90</v>
      </c>
      <c r="E85" s="42" t="n">
        <v>50.56</v>
      </c>
      <c r="F85" s="42" t="n">
        <v>12.1</v>
      </c>
      <c r="G85" s="42" t="n">
        <v>15.9</v>
      </c>
      <c r="H85" s="42" t="n">
        <v>18.2</v>
      </c>
      <c r="I85" s="42" t="n">
        <v>263.5</v>
      </c>
      <c r="J85" s="64" t="n"/>
      <c r="K85" s="42" t="n">
        <v>39.4</v>
      </c>
      <c r="L85" s="42" t="n">
        <v>28.9</v>
      </c>
      <c r="M85" s="42" t="n">
        <v>149.7</v>
      </c>
      <c r="N85" s="42" t="n">
        <v>0.9</v>
      </c>
      <c r="O85" s="42" t="n">
        <v>25.9</v>
      </c>
      <c r="P85" s="42" t="n">
        <v>0.1</v>
      </c>
      <c r="Q85" s="43" t="n">
        <v>0</v>
      </c>
      <c r="R85" s="42" t="n">
        <v>0.1</v>
      </c>
    </row>
    <row customHeight="true" ht="18" outlineLevel="0" r="86">
      <c r="A86" s="40" t="n">
        <v>321</v>
      </c>
      <c r="B86" s="40" t="s">
        <v>39</v>
      </c>
      <c r="C86" s="63" t="s">
        <v>83</v>
      </c>
      <c r="D86" s="34" t="n">
        <v>150</v>
      </c>
      <c r="E86" s="42" t="n">
        <v>18.11</v>
      </c>
      <c r="F86" s="42" t="n">
        <v>3</v>
      </c>
      <c r="G86" s="42" t="n">
        <v>5.4</v>
      </c>
      <c r="H86" s="42" t="n">
        <v>15.9</v>
      </c>
      <c r="I86" s="42" t="n">
        <v>124.5</v>
      </c>
      <c r="J86" s="64" t="n"/>
      <c r="K86" s="42" t="n">
        <v>69.9</v>
      </c>
      <c r="L86" s="42" t="n">
        <v>23</v>
      </c>
      <c r="M86" s="42" t="n">
        <v>46.7</v>
      </c>
      <c r="N86" s="42" t="n">
        <v>0.9</v>
      </c>
      <c r="O86" s="42" t="n">
        <v>0.3</v>
      </c>
      <c r="P86" s="42" t="n">
        <v>14.4</v>
      </c>
      <c r="Q86" s="42" t="n">
        <v>1</v>
      </c>
      <c r="R86" s="42" t="n">
        <v>60.5</v>
      </c>
    </row>
    <row customHeight="true" ht="18" outlineLevel="0" r="87">
      <c r="A87" s="40" t="n">
        <v>349</v>
      </c>
      <c r="B87" s="40" t="s">
        <v>41</v>
      </c>
      <c r="C87" s="63" t="s">
        <v>84</v>
      </c>
      <c r="D87" s="34" t="n">
        <v>200</v>
      </c>
      <c r="E87" s="40" t="n">
        <v>6.22</v>
      </c>
      <c r="F87" s="42" t="n">
        <v>0.6</v>
      </c>
      <c r="G87" s="42" t="n">
        <v>0.09</v>
      </c>
      <c r="H87" s="40" t="n">
        <v>32.01</v>
      </c>
      <c r="I87" s="42" t="n">
        <v>132.8</v>
      </c>
      <c r="J87" s="41" t="n"/>
      <c r="K87" s="42" t="n">
        <v>32.48</v>
      </c>
      <c r="L87" s="42" t="n">
        <v>17.46</v>
      </c>
      <c r="M87" s="42" t="n">
        <v>23.44</v>
      </c>
      <c r="N87" s="42" t="n">
        <v>0.7</v>
      </c>
      <c r="O87" s="43" t="n">
        <v>0</v>
      </c>
      <c r="P87" s="42" t="n">
        <v>0.02</v>
      </c>
      <c r="Q87" s="42" t="n">
        <v>0.26</v>
      </c>
      <c r="R87" s="42" t="n">
        <v>0.73</v>
      </c>
      <c r="S87" s="44" t="n"/>
      <c r="T87" s="0" t="n"/>
      <c r="U87" s="0" t="n"/>
      <c r="V87" s="0" t="n"/>
      <c r="W87" s="0" t="n"/>
      <c r="X87" s="0" t="n"/>
      <c r="Y87" s="0" t="n"/>
      <c r="Z87" s="0" t="n"/>
      <c r="AA87" s="0" t="n"/>
      <c r="AB87" s="0" t="n"/>
      <c r="AC87" s="0" t="n"/>
      <c r="AD87" s="0" t="n"/>
      <c r="AE87" s="0" t="n"/>
      <c r="AF87" s="0" t="n"/>
      <c r="AG87" s="0" t="n"/>
      <c r="AH87" s="0" t="n"/>
      <c r="AI87" s="0" t="n"/>
    </row>
    <row customHeight="true" ht="18" outlineLevel="0" r="88">
      <c r="A88" s="40" t="n"/>
      <c r="B88" s="40" t="s">
        <v>51</v>
      </c>
      <c r="C88" s="41" t="s">
        <v>50</v>
      </c>
      <c r="D88" s="40" t="n">
        <v>30</v>
      </c>
      <c r="E88" s="42" t="n">
        <v>2.4</v>
      </c>
      <c r="F88" s="42" t="n">
        <v>1.68</v>
      </c>
      <c r="G88" s="42" t="n">
        <v>0.33</v>
      </c>
      <c r="H88" s="42" t="n">
        <v>14.82</v>
      </c>
      <c r="I88" s="42" t="n">
        <v>68.97</v>
      </c>
      <c r="J88" s="91" t="n"/>
      <c r="K88" s="42" t="n">
        <v>6.9</v>
      </c>
      <c r="L88" s="42" t="n">
        <v>7.5</v>
      </c>
      <c r="M88" s="42" t="n">
        <v>31.8</v>
      </c>
      <c r="N88" s="42" t="n">
        <v>0.93</v>
      </c>
      <c r="O88" s="43" t="n">
        <v>0</v>
      </c>
      <c r="P88" s="42" t="n">
        <v>0.03</v>
      </c>
      <c r="Q88" s="43" t="n">
        <v>0</v>
      </c>
      <c r="R88" s="43" t="n">
        <v>0</v>
      </c>
      <c r="S88" s="44" t="n"/>
    </row>
    <row customHeight="true" ht="18" outlineLevel="0" r="89">
      <c r="A89" s="40" t="n"/>
      <c r="B89" s="40" t="s">
        <v>71</v>
      </c>
      <c r="C89" s="48" t="s">
        <v>52</v>
      </c>
      <c r="D89" s="40" t="n">
        <v>30</v>
      </c>
      <c r="E89" s="39" t="n">
        <v>2.88</v>
      </c>
      <c r="F89" s="42" t="n">
        <v>2.37</v>
      </c>
      <c r="G89" s="42" t="n">
        <v>0.3</v>
      </c>
      <c r="H89" s="42" t="n">
        <v>14.49</v>
      </c>
      <c r="I89" s="42" t="n">
        <v>70.14</v>
      </c>
      <c r="J89" s="41" t="n"/>
      <c r="K89" s="42" t="n">
        <v>6.9</v>
      </c>
      <c r="L89" s="42" t="n">
        <v>9.9</v>
      </c>
      <c r="M89" s="42" t="n">
        <v>26.1</v>
      </c>
      <c r="N89" s="42" t="n">
        <v>0.33</v>
      </c>
      <c r="O89" s="43" t="n">
        <v>0</v>
      </c>
      <c r="P89" s="42" t="n">
        <v>0.03</v>
      </c>
      <c r="Q89" s="43" t="n">
        <v>0</v>
      </c>
      <c r="R89" s="43" t="n">
        <v>0</v>
      </c>
      <c r="S89" s="44" t="n"/>
    </row>
    <row customHeight="true" ht="18" outlineLevel="0" r="90">
      <c r="A90" s="33" t="s">
        <v>43</v>
      </c>
      <c r="B90" s="51" t="s"/>
      <c r="C90" s="52" t="s"/>
      <c r="D90" s="33" t="n">
        <v>760</v>
      </c>
      <c r="E90" s="72" t="n">
        <f aca="false" ca="false" dt2D="false" dtr="false" t="normal">SUM(E83:E89)</f>
        <v>97.56</v>
      </c>
      <c r="F90" s="72" t="n">
        <f aca="false" ca="false" dt2D="false" dtr="false" t="normal">SUM(F83:F89)</f>
        <v>25.950000000000003</v>
      </c>
      <c r="G90" s="72" t="n">
        <f aca="false" ca="false" dt2D="false" dtr="false" t="normal">SUM(G83:G89)</f>
        <v>31.92</v>
      </c>
      <c r="H90" s="72" t="n">
        <f aca="false" ca="false" dt2D="false" dtr="false" t="normal">SUM(H83:H89)</f>
        <v>131.02</v>
      </c>
      <c r="I90" s="72" t="n">
        <f aca="false" ca="false" dt2D="false" dtr="false" t="normal">SUM(I83:I89)</f>
        <v>915.8100000000001</v>
      </c>
      <c r="J90" s="72" t="n">
        <f aca="false" ca="false" dt2D="false" dtr="false" t="normal">SUM(J83:J89)</f>
        <v>0</v>
      </c>
      <c r="K90" s="72" t="n">
        <f aca="false" ca="false" dt2D="false" dtr="false" t="normal">SUM(K83:K89)</f>
        <v>262.68</v>
      </c>
      <c r="L90" s="72" t="n">
        <f aca="false" ca="false" dt2D="false" dtr="false" t="normal">SUM(L83:L89)</f>
        <v>106.76000000000002</v>
      </c>
      <c r="M90" s="72" t="n">
        <f aca="false" ca="false" dt2D="false" dtr="false" t="normal">SUM(M83:M89)</f>
        <v>317.04</v>
      </c>
      <c r="N90" s="72" t="n">
        <f aca="false" ca="false" dt2D="false" dtr="false" t="normal">SUM(N83:N89)</f>
        <v>5.359999999999999</v>
      </c>
      <c r="O90" s="72" t="n">
        <f aca="false" ca="false" dt2D="false" dtr="false" t="normal">SUM(O83:O89)</f>
        <v>27.4</v>
      </c>
      <c r="P90" s="72" t="n">
        <f aca="false" ca="false" dt2D="false" dtr="false" t="normal">SUM(P83:P89)</f>
        <v>16.98</v>
      </c>
      <c r="Q90" s="72" t="n">
        <f aca="false" ca="false" dt2D="false" dtr="false" t="normal">SUM(Q83:Q89)</f>
        <v>1.56</v>
      </c>
      <c r="R90" s="72" t="n">
        <f aca="false" ca="false" dt2D="false" dtr="false" t="normal">SUM(R83:R89)</f>
        <v>68.93</v>
      </c>
    </row>
    <row customHeight="true" ht="18" outlineLevel="0" r="91">
      <c r="A91" s="69" t="s">
        <v>53</v>
      </c>
      <c r="B91" s="70" t="s"/>
      <c r="C91" s="70" t="s"/>
      <c r="D91" s="71" t="s"/>
      <c r="E91" s="72" t="n">
        <f aca="false" ca="false" dt2D="false" dtr="false" t="normal">E79+E90</f>
        <v>142.65</v>
      </c>
      <c r="F91" s="72" t="n">
        <f aca="false" ca="false" dt2D="false" dtr="false" t="normal">F79+F90</f>
        <v>45.260000000000005</v>
      </c>
      <c r="G91" s="72" t="n">
        <f aca="false" ca="false" dt2D="false" dtr="false" t="normal">G79+G90</f>
        <v>48.17</v>
      </c>
      <c r="H91" s="72" t="n">
        <f aca="false" ca="false" dt2D="false" dtr="false" t="normal">H79+H90</f>
        <v>235</v>
      </c>
      <c r="I91" s="72" t="n">
        <f aca="false" ca="false" dt2D="false" dtr="false" t="normal">I79+I90</f>
        <v>1552.31</v>
      </c>
      <c r="J91" s="72" t="n">
        <f aca="false" ca="false" dt2D="false" dtr="false" t="normal">J79+J90</f>
        <v>0</v>
      </c>
      <c r="K91" s="72" t="n">
        <f aca="false" ca="false" dt2D="false" dtr="false" t="normal">K79+K90</f>
        <v>509.48</v>
      </c>
      <c r="L91" s="72" t="n">
        <f aca="false" ca="false" dt2D="false" dtr="false" t="normal">L79+L90</f>
        <v>174.66000000000003</v>
      </c>
      <c r="M91" s="72" t="n">
        <f aca="false" ca="false" dt2D="false" dtr="false" t="normal">M79+M90</f>
        <v>654.3399999999999</v>
      </c>
      <c r="N91" s="72" t="n">
        <f aca="false" ca="false" dt2D="false" dtr="false" t="normal">N79+N90</f>
        <v>9.98</v>
      </c>
      <c r="O91" s="72" t="n">
        <f aca="false" ca="false" dt2D="false" dtr="false" t="normal">O79+O90</f>
        <v>164.1</v>
      </c>
      <c r="P91" s="72" t="n">
        <f aca="false" ca="false" dt2D="false" dtr="false" t="normal">P79+P90</f>
        <v>17.23</v>
      </c>
      <c r="Q91" s="72" t="n">
        <f aca="false" ca="false" dt2D="false" dtr="false" t="normal">Q79+Q90</f>
        <v>1.94</v>
      </c>
      <c r="R91" s="72" t="n">
        <f aca="false" ca="false" dt2D="false" dtr="false" t="normal">R79+R90</f>
        <v>70.33000000000001</v>
      </c>
    </row>
    <row outlineLevel="0" r="92">
      <c r="A92" s="73" t="n"/>
      <c r="B92" s="73" t="n"/>
      <c r="C92" s="73" t="n"/>
      <c r="D92" s="73" t="n"/>
      <c r="E92" s="95" t="n"/>
      <c r="F92" s="74" t="n"/>
      <c r="G92" s="74" t="n"/>
      <c r="H92" s="76" t="n"/>
      <c r="I92" s="76" t="n"/>
      <c r="J92" s="77" t="n"/>
      <c r="K92" s="95" t="n"/>
      <c r="L92" s="95" t="n"/>
      <c r="M92" s="95" t="n"/>
      <c r="N92" s="95" t="n"/>
      <c r="O92" s="74" t="n"/>
      <c r="P92" s="74" t="n"/>
      <c r="Q92" s="95" t="n"/>
      <c r="R92" s="74" t="n"/>
    </row>
    <row outlineLevel="0" r="93">
      <c r="A93" s="73" t="n"/>
      <c r="B93" s="73" t="n"/>
      <c r="C93" s="73" t="n"/>
      <c r="D93" s="73" t="n"/>
      <c r="E93" s="95" t="n"/>
      <c r="F93" s="74" t="n"/>
      <c r="G93" s="74" t="n"/>
      <c r="H93" s="76" t="n"/>
      <c r="I93" s="76" t="n"/>
      <c r="J93" s="77" t="n"/>
      <c r="K93" s="95" t="n"/>
      <c r="L93" s="95" t="n"/>
      <c r="M93" s="95" t="n"/>
      <c r="N93" s="95" t="n"/>
      <c r="O93" s="74" t="n"/>
      <c r="P93" s="74" t="n"/>
      <c r="Q93" s="95" t="n"/>
      <c r="R93" s="74" t="n"/>
    </row>
    <row outlineLevel="0" r="94">
      <c r="A94" s="73" t="n"/>
      <c r="B94" s="73" t="n"/>
      <c r="C94" s="73" t="n"/>
      <c r="D94" s="73" t="n"/>
      <c r="E94" s="95" t="n"/>
      <c r="F94" s="74" t="n"/>
      <c r="G94" s="74" t="n"/>
      <c r="H94" s="76" t="n"/>
      <c r="I94" s="76" t="n"/>
      <c r="J94" s="77" t="n"/>
      <c r="K94" s="95" t="n"/>
      <c r="L94" s="95" t="n"/>
      <c r="M94" s="95" t="n"/>
      <c r="N94" s="95" t="n"/>
      <c r="O94" s="74" t="n"/>
      <c r="P94" s="74" t="n"/>
      <c r="Q94" s="95" t="n"/>
      <c r="R94" s="74" t="n"/>
    </row>
    <row customHeight="true" ht="18" outlineLevel="0" r="95">
      <c r="A95" s="1" t="s">
        <v>0</v>
      </c>
      <c r="B95" s="1" t="s"/>
      <c r="C95" s="1" t="s"/>
      <c r="D95" s="73" t="n"/>
      <c r="E95" s="95" t="n"/>
      <c r="F95" s="74" t="n"/>
      <c r="G95" s="74" t="n"/>
      <c r="H95" s="76" t="n"/>
      <c r="I95" s="76" t="n"/>
      <c r="J95" s="77" t="n"/>
      <c r="K95" s="78" t="s">
        <v>85</v>
      </c>
      <c r="L95" s="78" t="s"/>
      <c r="M95" s="78" t="s"/>
      <c r="N95" s="78" t="s"/>
      <c r="O95" s="78" t="s"/>
      <c r="P95" s="78" t="s"/>
      <c r="Q95" s="78" t="s"/>
      <c r="R95" s="78" t="s"/>
    </row>
    <row outlineLevel="0" r="96">
      <c r="A96" s="3" t="s">
        <v>2</v>
      </c>
      <c r="B96" s="3" t="s"/>
      <c r="C96" s="3" t="s"/>
      <c r="D96" s="73" t="n"/>
      <c r="E96" s="95" t="n"/>
      <c r="F96" s="74" t="n"/>
      <c r="G96" s="74" t="n"/>
      <c r="H96" s="76" t="n"/>
      <c r="I96" s="107" t="s">
        <v>3</v>
      </c>
      <c r="J96" s="107" t="s"/>
      <c r="K96" s="107" t="s"/>
      <c r="L96" s="107" t="s"/>
      <c r="M96" s="107" t="s"/>
      <c r="N96" s="107" t="s"/>
      <c r="O96" s="107" t="s"/>
      <c r="P96" s="107" t="s"/>
      <c r="Q96" s="107" t="s"/>
      <c r="R96" s="107" t="s"/>
    </row>
    <row outlineLevel="0" r="97">
      <c r="A97" s="9" t="s">
        <v>86</v>
      </c>
      <c r="B97" s="9" t="s"/>
      <c r="C97" s="9" t="s"/>
      <c r="D97" s="73" t="n"/>
      <c r="E97" s="95" t="n"/>
      <c r="F97" s="108" t="s">
        <v>87</v>
      </c>
      <c r="G97" s="108" t="s"/>
      <c r="H97" s="108" t="s"/>
      <c r="I97" s="108" t="s"/>
      <c r="J97" s="108" t="s"/>
      <c r="K97" s="108" t="s"/>
      <c r="L97" s="108" t="s"/>
      <c r="M97" s="108" t="s"/>
      <c r="N97" s="108" t="s"/>
      <c r="O97" s="108" t="s"/>
      <c r="P97" s="108" t="s"/>
      <c r="Q97" s="108" t="s"/>
      <c r="R97" s="108" t="s"/>
    </row>
    <row outlineLevel="0" r="98">
      <c r="A98" s="80" t="s">
        <v>6</v>
      </c>
      <c r="B98" s="80" t="s"/>
      <c r="C98" s="80" t="s"/>
      <c r="D98" s="73" t="n"/>
      <c r="E98" s="95" t="n"/>
      <c r="F98" s="74" t="n"/>
      <c r="G98" s="75" t="s">
        <v>88</v>
      </c>
      <c r="H98" s="81" t="s">
        <v>57</v>
      </c>
      <c r="I98" s="81" t="s"/>
      <c r="J98" s="81" t="s"/>
      <c r="K98" s="81" t="s"/>
      <c r="L98" s="81" t="s"/>
      <c r="M98" s="81" t="s"/>
      <c r="N98" s="81" t="s"/>
      <c r="O98" s="81" t="s"/>
      <c r="P98" s="81" t="s"/>
      <c r="Q98" s="81" t="s"/>
      <c r="R98" s="81" t="s"/>
    </row>
    <row customHeight="true" ht="16.5" outlineLevel="0" r="99">
      <c r="A99" s="14" t="s">
        <v>8</v>
      </c>
      <c r="B99" s="14" t="s"/>
      <c r="C99" s="14" t="s"/>
      <c r="D99" s="14" t="s"/>
      <c r="E99" s="14" t="s"/>
      <c r="F99" s="14" t="s"/>
      <c r="G99" s="14" t="s"/>
      <c r="H99" s="14" t="s"/>
      <c r="I99" s="14" t="s"/>
      <c r="J99" s="14" t="s"/>
      <c r="K99" s="14" t="s"/>
      <c r="L99" s="14" t="s"/>
      <c r="M99" s="14" t="s"/>
      <c r="N99" s="14" t="s"/>
      <c r="O99" s="14" t="s"/>
      <c r="P99" s="14" t="s"/>
      <c r="Q99" s="14" t="s"/>
      <c r="R99" s="14" t="s"/>
    </row>
    <row ht="15.75" outlineLevel="0" r="100">
      <c r="A100" s="15" t="s">
        <v>9</v>
      </c>
      <c r="B100" s="15" t="s"/>
      <c r="C100" s="15" t="s"/>
      <c r="D100" s="15" t="s"/>
      <c r="E100" s="15" t="s"/>
      <c r="F100" s="15" t="s"/>
      <c r="G100" s="15" t="s"/>
      <c r="H100" s="15" t="s"/>
      <c r="I100" s="15" t="s"/>
      <c r="J100" s="15" t="s"/>
      <c r="K100" s="15" t="s"/>
      <c r="L100" s="15" t="s"/>
      <c r="M100" s="15" t="s"/>
      <c r="N100" s="15" t="s"/>
      <c r="O100" s="15" t="s"/>
      <c r="P100" s="15" t="s"/>
      <c r="Q100" s="15" t="s"/>
      <c r="R100" s="15" t="s"/>
    </row>
    <row ht="15.75" outlineLevel="0" r="101">
      <c r="A101" s="16" t="s">
        <v>10</v>
      </c>
      <c r="B101" s="16" t="s"/>
      <c r="C101" s="16" t="s"/>
      <c r="D101" s="16" t="s"/>
      <c r="E101" s="16" t="s"/>
      <c r="F101" s="16" t="s"/>
      <c r="G101" s="16" t="s"/>
      <c r="H101" s="16" t="s"/>
      <c r="I101" s="16" t="s"/>
      <c r="J101" s="16" t="s"/>
      <c r="K101" s="16" t="s"/>
      <c r="L101" s="16" t="s"/>
      <c r="M101" s="16" t="s"/>
      <c r="N101" s="16" t="s"/>
      <c r="O101" s="16" t="s"/>
      <c r="P101" s="16" t="s"/>
      <c r="Q101" s="16" t="s"/>
      <c r="R101" s="16" t="s"/>
    </row>
    <row customHeight="true" ht="18" outlineLevel="0" r="102">
      <c r="A102" s="82" t="s">
        <v>89</v>
      </c>
      <c r="B102" s="83" t="s"/>
      <c r="C102" s="83" t="s"/>
      <c r="D102" s="83" t="s"/>
      <c r="E102" s="83" t="s"/>
      <c r="F102" s="83" t="s"/>
      <c r="G102" s="83" t="s"/>
      <c r="H102" s="83" t="s"/>
      <c r="I102" s="83" t="s"/>
      <c r="J102" s="83" t="s"/>
      <c r="K102" s="83" t="s"/>
      <c r="L102" s="83" t="s"/>
      <c r="M102" s="83" t="s"/>
      <c r="N102" s="83" t="s"/>
      <c r="O102" s="83" t="s"/>
      <c r="P102" s="83" t="s"/>
      <c r="Q102" s="83" t="s"/>
      <c r="R102" s="84" t="s"/>
    </row>
    <row customHeight="true" ht="18" outlineLevel="0" r="103">
      <c r="A103" s="20" t="s">
        <v>12</v>
      </c>
      <c r="B103" s="21" t="s"/>
      <c r="C103" s="21" t="s"/>
      <c r="D103" s="21" t="s"/>
      <c r="E103" s="21" t="s"/>
      <c r="F103" s="21" t="s"/>
      <c r="G103" s="21" t="s"/>
      <c r="H103" s="21" t="s"/>
      <c r="I103" s="21" t="s"/>
      <c r="J103" s="21" t="s"/>
      <c r="K103" s="21" t="s"/>
      <c r="L103" s="21" t="s"/>
      <c r="M103" s="21" t="s"/>
      <c r="N103" s="21" t="s"/>
      <c r="O103" s="21" t="s"/>
      <c r="P103" s="21" t="s"/>
      <c r="Q103" s="21" t="s"/>
      <c r="R103" s="22" t="s"/>
    </row>
    <row customHeight="true" ht="26.4500007629395" outlineLevel="0" r="104">
      <c r="A104" s="23" t="s">
        <v>13</v>
      </c>
      <c r="B104" s="24" t="s">
        <v>14</v>
      </c>
      <c r="C104" s="23" t="s">
        <v>15</v>
      </c>
      <c r="D104" s="24" t="s">
        <v>16</v>
      </c>
      <c r="E104" s="24" t="s">
        <v>17</v>
      </c>
      <c r="F104" s="23" t="s">
        <v>18</v>
      </c>
      <c r="G104" s="23" t="s">
        <v>19</v>
      </c>
      <c r="H104" s="23" t="s">
        <v>20</v>
      </c>
      <c r="I104" s="24" t="s">
        <v>21</v>
      </c>
      <c r="J104" s="26" t="n"/>
      <c r="K104" s="27" t="s">
        <v>22</v>
      </c>
      <c r="L104" s="27" t="n"/>
      <c r="M104" s="27" t="n"/>
      <c r="N104" s="27" t="n"/>
      <c r="O104" s="24" t="s">
        <v>23</v>
      </c>
      <c r="P104" s="28" t="s"/>
      <c r="Q104" s="28" t="s"/>
      <c r="R104" s="29" t="s"/>
    </row>
    <row customHeight="true" ht="12.6000003814697" outlineLevel="0" r="105">
      <c r="A105" s="30" t="s"/>
      <c r="B105" s="31" t="s"/>
      <c r="C105" s="30" t="s"/>
      <c r="D105" s="31" t="s"/>
      <c r="E105" s="31" t="s"/>
      <c r="F105" s="30" t="s"/>
      <c r="G105" s="30" t="s"/>
      <c r="H105" s="30" t="s"/>
      <c r="I105" s="31" t="s"/>
      <c r="J105" s="26" t="n"/>
      <c r="K105" s="24" t="s">
        <v>24</v>
      </c>
      <c r="L105" s="33" t="s">
        <v>25</v>
      </c>
      <c r="M105" s="33" t="s">
        <v>26</v>
      </c>
      <c r="N105" s="33" t="s">
        <v>27</v>
      </c>
      <c r="O105" s="33" t="s">
        <v>28</v>
      </c>
      <c r="P105" s="33" t="s">
        <v>29</v>
      </c>
      <c r="Q105" s="33" t="s">
        <v>30</v>
      </c>
      <c r="R105" s="33" t="s">
        <v>31</v>
      </c>
    </row>
    <row customHeight="true" hidden="false" ht="23.2001953125" outlineLevel="0" r="106">
      <c r="A106" s="35" t="n">
        <v>175</v>
      </c>
      <c r="B106" s="35" t="s">
        <v>32</v>
      </c>
      <c r="C106" s="36" t="s">
        <v>33</v>
      </c>
      <c r="D106" s="37" t="s">
        <v>34</v>
      </c>
      <c r="E106" s="38" t="n">
        <v>23.39</v>
      </c>
      <c r="F106" s="37" t="n">
        <v>4.25</v>
      </c>
      <c r="G106" s="38" t="n">
        <v>9.2</v>
      </c>
      <c r="H106" s="37" t="n">
        <v>38.15</v>
      </c>
      <c r="I106" s="37" t="n">
        <v>253.18</v>
      </c>
      <c r="J106" s="37" t="n">
        <v>195</v>
      </c>
      <c r="K106" s="38" t="n">
        <v>124.66</v>
      </c>
      <c r="L106" s="38" t="n">
        <v>34.68</v>
      </c>
      <c r="M106" s="38" t="n">
        <v>146.04</v>
      </c>
      <c r="N106" s="38" t="n">
        <v>0.78</v>
      </c>
      <c r="O106" s="37" t="n">
        <v>51.06</v>
      </c>
      <c r="P106" s="38" t="n">
        <v>0.1</v>
      </c>
      <c r="Q106" s="37" t="n">
        <v>0.54</v>
      </c>
      <c r="R106" s="39" t="n">
        <v>0.9</v>
      </c>
      <c r="S106" s="0" t="n"/>
      <c r="T106" s="0" t="n"/>
      <c r="U106" s="0" t="n"/>
      <c r="V106" s="0" t="n"/>
      <c r="W106" s="0" t="n"/>
      <c r="X106" s="0" t="n"/>
      <c r="Y106" s="0" t="n"/>
      <c r="Z106" s="0" t="n"/>
      <c r="AA106" s="0" t="n"/>
      <c r="AB106" s="0" t="n"/>
      <c r="AC106" s="0" t="n"/>
      <c r="AD106" s="0" t="n"/>
      <c r="AE106" s="0" t="n"/>
      <c r="AF106" s="0" t="n"/>
      <c r="AG106" s="0" t="n"/>
      <c r="AH106" s="0" t="n"/>
      <c r="AI106" s="0" t="n"/>
    </row>
    <row customHeight="true" ht="17.25" outlineLevel="0" r="107">
      <c r="A107" s="99" t="n"/>
      <c r="B107" s="40" t="s">
        <v>35</v>
      </c>
      <c r="C107" s="88" t="s">
        <v>61</v>
      </c>
      <c r="D107" s="40" t="n">
        <v>75</v>
      </c>
      <c r="E107" s="42" t="n">
        <v>6.72</v>
      </c>
      <c r="F107" s="42" t="n">
        <v>9.48</v>
      </c>
      <c r="G107" s="42" t="n">
        <v>1.6</v>
      </c>
      <c r="H107" s="42" t="n">
        <v>57.6</v>
      </c>
      <c r="I107" s="42" t="n">
        <v>280.5</v>
      </c>
      <c r="J107" s="100" t="n"/>
      <c r="K107" s="42" t="n">
        <v>27.6</v>
      </c>
      <c r="L107" s="42" t="n">
        <v>39.6</v>
      </c>
      <c r="M107" s="42" t="n">
        <v>104.4</v>
      </c>
      <c r="N107" s="42" t="n">
        <v>1.32</v>
      </c>
      <c r="O107" s="43" t="n">
        <v>0</v>
      </c>
      <c r="P107" s="42" t="n">
        <v>0.12</v>
      </c>
      <c r="Q107" s="42" t="n">
        <v>0.3</v>
      </c>
      <c r="R107" s="42" t="n">
        <v>0.3</v>
      </c>
      <c r="S107" s="0" t="n"/>
      <c r="T107" s="0" t="n"/>
      <c r="U107" s="0" t="n"/>
      <c r="V107" s="0" t="n"/>
      <c r="W107" s="0" t="n"/>
      <c r="X107" s="0" t="n"/>
      <c r="Y107" s="0" t="n"/>
      <c r="Z107" s="0" t="n"/>
      <c r="AA107" s="0" t="n"/>
      <c r="AB107" s="0" t="n"/>
      <c r="AC107" s="0" t="n"/>
      <c r="AD107" s="0" t="n"/>
      <c r="AE107" s="0" t="n"/>
      <c r="AF107" s="0" t="n"/>
      <c r="AG107" s="0" t="n"/>
      <c r="AH107" s="0" t="n"/>
      <c r="AI107" s="0" t="n"/>
      <c r="AJ107" s="0" t="n"/>
      <c r="AK107" s="0" t="n"/>
      <c r="AL107" s="0" t="n"/>
      <c r="AM107" s="0" t="n"/>
      <c r="AN107" s="0" t="n"/>
      <c r="AO107" s="0" t="n"/>
      <c r="AP107" s="0" t="n"/>
      <c r="AQ107" s="0" t="n"/>
      <c r="AR107" s="0" t="n"/>
      <c r="AS107" s="0" t="n"/>
      <c r="AT107" s="0" t="n"/>
      <c r="AU107" s="0" t="n"/>
      <c r="AV107" s="0" t="n"/>
      <c r="AW107" s="0" t="n"/>
    </row>
    <row customHeight="true" ht="17.25" outlineLevel="0" r="108">
      <c r="A108" s="45" t="n">
        <v>15</v>
      </c>
      <c r="B108" s="40" t="s">
        <v>37</v>
      </c>
      <c r="C108" s="41" t="s">
        <v>38</v>
      </c>
      <c r="D108" s="40" t="n">
        <v>20</v>
      </c>
      <c r="E108" s="42" t="n">
        <v>21.76</v>
      </c>
      <c r="F108" s="39" t="n">
        <v>4.64</v>
      </c>
      <c r="G108" s="39" t="n">
        <v>5.9</v>
      </c>
      <c r="H108" s="46" t="n">
        <v>0</v>
      </c>
      <c r="I108" s="39" t="n">
        <v>71.66</v>
      </c>
      <c r="J108" s="47" t="n"/>
      <c r="K108" s="39" t="n">
        <v>176</v>
      </c>
      <c r="L108" s="39" t="n">
        <v>7</v>
      </c>
      <c r="M108" s="39" t="n">
        <v>100</v>
      </c>
      <c r="N108" s="39" t="n">
        <v>0.2</v>
      </c>
      <c r="O108" s="39" t="n">
        <v>52</v>
      </c>
      <c r="P108" s="46" t="n">
        <v>0</v>
      </c>
      <c r="Q108" s="46" t="n">
        <v>0</v>
      </c>
      <c r="R108" s="46" t="n">
        <v>0</v>
      </c>
      <c r="S108" s="56" t="n"/>
      <c r="T108" s="0" t="n"/>
      <c r="U108" s="0" t="n"/>
      <c r="V108" s="0" t="n"/>
      <c r="W108" s="0" t="n"/>
      <c r="X108" s="0" t="n"/>
      <c r="Y108" s="0" t="n"/>
      <c r="Z108" s="0" t="n"/>
      <c r="AA108" s="0" t="n"/>
      <c r="AB108" s="0" t="n"/>
      <c r="AC108" s="0" t="n"/>
      <c r="AD108" s="0" t="n"/>
      <c r="AE108" s="0" t="n"/>
      <c r="AF108" s="0" t="n"/>
      <c r="AG108" s="0" t="n"/>
      <c r="AH108" s="0" t="n"/>
      <c r="AI108" s="0" t="n"/>
    </row>
    <row customHeight="true" ht="18" outlineLevel="0" r="109">
      <c r="A109" s="40" t="n">
        <v>376</v>
      </c>
      <c r="B109" s="40" t="s">
        <v>41</v>
      </c>
      <c r="C109" s="48" t="s">
        <v>62</v>
      </c>
      <c r="D109" s="40" t="n">
        <v>200</v>
      </c>
      <c r="E109" s="42" t="n">
        <v>1.93</v>
      </c>
      <c r="F109" s="42" t="n">
        <v>0.1</v>
      </c>
      <c r="G109" s="43" t="n">
        <v>0</v>
      </c>
      <c r="H109" s="42" t="n">
        <v>15</v>
      </c>
      <c r="I109" s="42" t="n">
        <v>60</v>
      </c>
      <c r="J109" s="64" t="n"/>
      <c r="K109" s="42" t="n">
        <v>5</v>
      </c>
      <c r="L109" s="43" t="n">
        <v>0</v>
      </c>
      <c r="M109" s="43" t="n">
        <v>0</v>
      </c>
      <c r="N109" s="42" t="n">
        <v>2</v>
      </c>
      <c r="O109" s="43" t="n">
        <v>0</v>
      </c>
      <c r="P109" s="43" t="n">
        <v>0</v>
      </c>
      <c r="Q109" s="43" t="n">
        <v>0</v>
      </c>
      <c r="R109" s="46" t="n">
        <v>0</v>
      </c>
    </row>
    <row customHeight="true" ht="18" outlineLevel="0" r="110">
      <c r="A110" s="33" t="s">
        <v>43</v>
      </c>
      <c r="B110" s="51" t="s"/>
      <c r="C110" s="52" t="s"/>
      <c r="D110" s="33" t="n">
        <v>500</v>
      </c>
      <c r="E110" s="72" t="n">
        <f aca="false" ca="false" dt2D="false" dtr="false" t="normal">SUM(E106:E109)</f>
        <v>53.800000000000004</v>
      </c>
      <c r="F110" s="72" t="n">
        <f aca="false" ca="false" dt2D="false" dtr="false" t="normal">SUM(F106:F109)</f>
        <v>18.470000000000002</v>
      </c>
      <c r="G110" s="72" t="n">
        <f aca="false" ca="false" dt2D="false" dtr="false" t="normal">SUM(G106:G109)</f>
        <v>16.7</v>
      </c>
      <c r="H110" s="72" t="n">
        <f aca="false" ca="false" dt2D="false" dtr="false" t="normal">SUM(H106:H109)</f>
        <v>110.75</v>
      </c>
      <c r="I110" s="72" t="n">
        <f aca="false" ca="false" dt2D="false" dtr="false" t="normal">SUM(I106:I109)</f>
        <v>665.34</v>
      </c>
      <c r="J110" s="72" t="n">
        <f aca="false" ca="false" dt2D="false" dtr="false" t="normal">SUM(J106:J109)</f>
        <v>195</v>
      </c>
      <c r="K110" s="72" t="n">
        <f aca="false" ca="false" dt2D="false" dtr="false" t="normal">SUM(K106:K109)</f>
        <v>333.26</v>
      </c>
      <c r="L110" s="72" t="n">
        <f aca="false" ca="false" dt2D="false" dtr="false" t="normal">SUM(L106:L109)</f>
        <v>81.28</v>
      </c>
      <c r="M110" s="72" t="n">
        <f aca="false" ca="false" dt2D="false" dtr="false" t="normal">SUM(M106:M109)</f>
        <v>350.44</v>
      </c>
      <c r="N110" s="72" t="n">
        <f aca="false" ca="false" dt2D="false" dtr="false" t="normal">SUM(N106:N109)</f>
        <v>4.300000000000001</v>
      </c>
      <c r="O110" s="72" t="n">
        <f aca="false" ca="false" dt2D="false" dtr="false" t="normal">SUM(O106:O109)</f>
        <v>103.06</v>
      </c>
      <c r="P110" s="72" t="n">
        <f aca="false" ca="false" dt2D="false" dtr="false" t="normal">SUM(P106:P109)</f>
        <v>0.22</v>
      </c>
      <c r="Q110" s="72" t="n">
        <f aca="false" ca="false" dt2D="false" dtr="false" t="normal">SUM(Q106:Q109)</f>
        <v>0.8400000000000001</v>
      </c>
      <c r="R110" s="72" t="n">
        <f aca="false" ca="false" dt2D="false" dtr="false" t="normal">SUM(R106:R109)</f>
        <v>1.2</v>
      </c>
    </row>
    <row customHeight="true" ht="18" outlineLevel="0" r="111">
      <c r="A111" s="20" t="s">
        <v>44</v>
      </c>
      <c r="B111" s="21" t="s"/>
      <c r="C111" s="21" t="s"/>
      <c r="D111" s="21" t="s"/>
      <c r="E111" s="21" t="s"/>
      <c r="F111" s="21" t="s"/>
      <c r="G111" s="21" t="s"/>
      <c r="H111" s="21" t="s"/>
      <c r="I111" s="21" t="s"/>
      <c r="J111" s="21" t="s"/>
      <c r="K111" s="21" t="s"/>
      <c r="L111" s="21" t="s"/>
      <c r="M111" s="21" t="s"/>
      <c r="N111" s="21" t="s"/>
      <c r="O111" s="21" t="s"/>
      <c r="P111" s="21" t="s"/>
      <c r="Q111" s="21" t="s"/>
      <c r="R111" s="22" t="s"/>
    </row>
    <row customHeight="true" ht="18" outlineLevel="0" r="112">
      <c r="A112" s="23" t="n"/>
      <c r="B112" s="24" t="s">
        <v>14</v>
      </c>
      <c r="C112" s="23" t="s">
        <v>15</v>
      </c>
      <c r="D112" s="24" t="s">
        <v>16</v>
      </c>
      <c r="E112" s="24" t="s">
        <v>17</v>
      </c>
      <c r="F112" s="23" t="s">
        <v>18</v>
      </c>
      <c r="G112" s="23" t="s">
        <v>19</v>
      </c>
      <c r="H112" s="23" t="s">
        <v>20</v>
      </c>
      <c r="I112" s="24" t="s">
        <v>21</v>
      </c>
      <c r="J112" s="26" t="n"/>
      <c r="K112" s="27" t="s">
        <v>22</v>
      </c>
      <c r="L112" s="27" t="n"/>
      <c r="M112" s="27" t="n"/>
      <c r="N112" s="27" t="n"/>
      <c r="O112" s="24" t="s">
        <v>23</v>
      </c>
      <c r="P112" s="28" t="s"/>
      <c r="Q112" s="28" t="s"/>
      <c r="R112" s="29" t="s"/>
    </row>
    <row customHeight="true" ht="15" outlineLevel="0" r="113">
      <c r="A113" s="30" t="s"/>
      <c r="B113" s="31" t="s"/>
      <c r="C113" s="30" t="s"/>
      <c r="D113" s="31" t="s"/>
      <c r="E113" s="31" t="s"/>
      <c r="F113" s="30" t="s"/>
      <c r="G113" s="30" t="s"/>
      <c r="H113" s="30" t="s"/>
      <c r="I113" s="31" t="s"/>
      <c r="J113" s="26" t="n"/>
      <c r="K113" s="24" t="s">
        <v>24</v>
      </c>
      <c r="L113" s="33" t="s">
        <v>25</v>
      </c>
      <c r="M113" s="33" t="s">
        <v>26</v>
      </c>
      <c r="N113" s="33" t="s">
        <v>27</v>
      </c>
      <c r="O113" s="33" t="s">
        <v>28</v>
      </c>
      <c r="P113" s="33" t="s">
        <v>29</v>
      </c>
      <c r="Q113" s="33" t="s">
        <v>30</v>
      </c>
      <c r="R113" s="33" t="s">
        <v>31</v>
      </c>
    </row>
    <row customHeight="true" ht="18" outlineLevel="0" r="114">
      <c r="A114" s="40" t="n">
        <v>47</v>
      </c>
      <c r="B114" s="40" t="s">
        <v>32</v>
      </c>
      <c r="C114" s="90" t="s">
        <v>63</v>
      </c>
      <c r="D114" s="40" t="n">
        <v>60</v>
      </c>
      <c r="E114" s="40" t="n">
        <v>13.22</v>
      </c>
      <c r="F114" s="42" t="n">
        <v>1.6</v>
      </c>
      <c r="G114" s="42" t="n">
        <v>4.9</v>
      </c>
      <c r="H114" s="42" t="n">
        <v>11</v>
      </c>
      <c r="I114" s="42" t="n">
        <v>95</v>
      </c>
      <c r="J114" s="64" t="n"/>
      <c r="K114" s="42" t="n">
        <v>41.67</v>
      </c>
      <c r="L114" s="42" t="n">
        <v>14.17</v>
      </c>
      <c r="M114" s="42" t="n">
        <v>0</v>
      </c>
      <c r="N114" s="42" t="n">
        <v>0.5</v>
      </c>
      <c r="O114" s="43" t="n">
        <v>0</v>
      </c>
      <c r="P114" s="43" t="n">
        <v>0</v>
      </c>
      <c r="Q114" s="43" t="n">
        <v>0</v>
      </c>
      <c r="R114" s="42" t="n">
        <v>25</v>
      </c>
      <c r="S114" s="0" t="n"/>
      <c r="T114" s="0" t="n"/>
      <c r="U114" s="0" t="n"/>
      <c r="V114" s="0" t="n"/>
      <c r="W114" s="0" t="n"/>
      <c r="X114" s="0" t="n"/>
      <c r="Y114" s="0" t="n"/>
      <c r="Z114" s="0" t="n"/>
      <c r="AA114" s="0" t="n"/>
      <c r="AB114" s="0" t="n"/>
      <c r="AC114" s="0" t="n"/>
      <c r="AD114" s="0" t="n"/>
      <c r="AE114" s="0" t="n"/>
      <c r="AF114" s="0" t="n"/>
      <c r="AG114" s="0" t="n"/>
      <c r="AH114" s="0" t="n"/>
      <c r="AI114" s="0" t="n"/>
      <c r="AJ114" s="0" t="n"/>
      <c r="AK114" s="0" t="n"/>
      <c r="AL114" s="0" t="n"/>
      <c r="AM114" s="0" t="n"/>
      <c r="AN114" s="0" t="n"/>
      <c r="AO114" s="0" t="n"/>
      <c r="AP114" s="0" t="n"/>
      <c r="AQ114" s="0" t="n"/>
      <c r="AR114" s="0" t="n"/>
      <c r="AS114" s="0" t="n"/>
      <c r="AT114" s="0" t="n"/>
      <c r="AU114" s="0" t="n"/>
      <c r="AV114" s="0" t="n"/>
      <c r="AW114" s="0" t="n"/>
    </row>
    <row customHeight="true" ht="18" outlineLevel="0" r="115">
      <c r="A115" s="40" t="n">
        <v>88</v>
      </c>
      <c r="B115" s="40" t="s">
        <v>35</v>
      </c>
      <c r="C115" s="63" t="s">
        <v>90</v>
      </c>
      <c r="D115" s="40" t="n">
        <v>200</v>
      </c>
      <c r="E115" s="42" t="n">
        <v>10.74</v>
      </c>
      <c r="F115" s="42" t="n">
        <v>1.6</v>
      </c>
      <c r="G115" s="42" t="n">
        <v>4.9</v>
      </c>
      <c r="H115" s="42" t="n">
        <v>11.5</v>
      </c>
      <c r="I115" s="42" t="n">
        <v>96.8</v>
      </c>
      <c r="J115" s="91" t="n"/>
      <c r="K115" s="42" t="n">
        <v>75.2</v>
      </c>
      <c r="L115" s="42" t="n">
        <v>14.7</v>
      </c>
      <c r="M115" s="42" t="n">
        <v>34.2</v>
      </c>
      <c r="N115" s="42" t="n">
        <v>1.025</v>
      </c>
      <c r="O115" s="42" t="n">
        <v>1</v>
      </c>
      <c r="P115" s="42" t="n">
        <v>5.5</v>
      </c>
      <c r="Q115" s="42" t="n">
        <v>0.946</v>
      </c>
      <c r="R115" s="42" t="n">
        <v>6.6</v>
      </c>
    </row>
    <row customHeight="true" ht="18" outlineLevel="0" r="116">
      <c r="A116" s="40" t="n">
        <v>282</v>
      </c>
      <c r="B116" s="40" t="s">
        <v>37</v>
      </c>
      <c r="C116" s="88" t="s">
        <v>91</v>
      </c>
      <c r="D116" s="34" t="s">
        <v>66</v>
      </c>
      <c r="E116" s="42" t="n">
        <v>65.5</v>
      </c>
      <c r="F116" s="42" t="n">
        <v>15.28</v>
      </c>
      <c r="G116" s="42" t="n">
        <v>18.46</v>
      </c>
      <c r="H116" s="40" t="n">
        <v>6.25</v>
      </c>
      <c r="I116" s="42" t="n">
        <v>268.36</v>
      </c>
      <c r="J116" s="41" t="n"/>
      <c r="K116" s="42" t="n">
        <v>19.6</v>
      </c>
      <c r="L116" s="42" t="n">
        <v>15.09</v>
      </c>
      <c r="M116" s="42" t="n">
        <v>223.38</v>
      </c>
      <c r="N116" s="42" t="n">
        <v>11.47</v>
      </c>
      <c r="O116" s="40" t="n">
        <v>6.48</v>
      </c>
      <c r="P116" s="42" t="n">
        <v>0.21</v>
      </c>
      <c r="Q116" s="42" t="n">
        <v>5.8</v>
      </c>
      <c r="R116" s="42" t="n">
        <v>15.5</v>
      </c>
    </row>
    <row customHeight="true" ht="18" outlineLevel="0" r="117">
      <c r="A117" s="40" t="n">
        <v>198</v>
      </c>
      <c r="B117" s="34" t="s">
        <v>39</v>
      </c>
      <c r="C117" s="109" t="s">
        <v>92</v>
      </c>
      <c r="D117" s="40" t="s">
        <v>93</v>
      </c>
      <c r="E117" s="42" t="n">
        <v>12.55</v>
      </c>
      <c r="F117" s="40" t="n">
        <v>13</v>
      </c>
      <c r="G117" s="42" t="n">
        <v>7.4</v>
      </c>
      <c r="H117" s="42" t="n">
        <v>42.4</v>
      </c>
      <c r="I117" s="42" t="n">
        <v>287.9</v>
      </c>
      <c r="J117" s="110" t="n"/>
      <c r="K117" s="42" t="n">
        <v>84.5</v>
      </c>
      <c r="L117" s="42" t="n">
        <v>0</v>
      </c>
      <c r="M117" s="42" t="n">
        <v>0</v>
      </c>
      <c r="N117" s="42" t="n">
        <v>5</v>
      </c>
      <c r="O117" s="43" t="n">
        <v>0</v>
      </c>
      <c r="P117" s="42" t="n">
        <v>0.02</v>
      </c>
      <c r="Q117" s="42" t="n">
        <v>0</v>
      </c>
      <c r="R117" s="42" t="n">
        <v>0.2</v>
      </c>
      <c r="S117" s="56" t="n"/>
      <c r="T117" s="0" t="n"/>
      <c r="U117" s="0" t="n"/>
      <c r="V117" s="0" t="n"/>
      <c r="W117" s="0" t="n"/>
      <c r="X117" s="0" t="n"/>
      <c r="Y117" s="0" t="n"/>
      <c r="Z117" s="0" t="n"/>
      <c r="AA117" s="0" t="n"/>
      <c r="AB117" s="0" t="n"/>
      <c r="AC117" s="0" t="n"/>
      <c r="AD117" s="0" t="n"/>
      <c r="AE117" s="0" t="n"/>
      <c r="AF117" s="0" t="n"/>
      <c r="AG117" s="0" t="n"/>
      <c r="AH117" s="0" t="n"/>
      <c r="AI117" s="0" t="n"/>
      <c r="AJ117" s="0" t="n"/>
      <c r="AK117" s="0" t="n"/>
      <c r="AL117" s="0" t="n"/>
      <c r="AM117" s="0" t="n"/>
      <c r="AN117" s="0" t="n"/>
      <c r="AO117" s="0" t="n"/>
      <c r="AP117" s="0" t="n"/>
      <c r="AQ117" s="0" t="n"/>
      <c r="AR117" s="0" t="n"/>
      <c r="AS117" s="0" t="n"/>
      <c r="AT117" s="0" t="n"/>
      <c r="AU117" s="0" t="n"/>
      <c r="AV117" s="0" t="n"/>
      <c r="AW117" s="0" t="n"/>
    </row>
    <row customHeight="true" ht="18" outlineLevel="0" r="118">
      <c r="A118" s="40" t="n">
        <v>1041</v>
      </c>
      <c r="B118" s="40" t="s">
        <v>41</v>
      </c>
      <c r="C118" s="63" t="s">
        <v>94</v>
      </c>
      <c r="D118" s="40" t="n">
        <v>200</v>
      </c>
      <c r="E118" s="42" t="n">
        <v>8.14</v>
      </c>
      <c r="F118" s="42" t="n">
        <v>0.1</v>
      </c>
      <c r="G118" s="43" t="n">
        <v>0</v>
      </c>
      <c r="H118" s="42" t="n">
        <v>27.1</v>
      </c>
      <c r="I118" s="42" t="n">
        <v>108.6</v>
      </c>
      <c r="J118" s="93" t="n"/>
      <c r="K118" s="42" t="n">
        <v>23.52</v>
      </c>
      <c r="L118" s="42" t="n">
        <v>0</v>
      </c>
      <c r="M118" s="110" t="n">
        <v>0</v>
      </c>
      <c r="N118" s="42" t="n">
        <v>0.24</v>
      </c>
      <c r="O118" s="111" t="n">
        <v>0</v>
      </c>
      <c r="P118" s="110" t="n">
        <v>0.03</v>
      </c>
      <c r="Q118" s="110" t="n">
        <v>0</v>
      </c>
      <c r="R118" s="110" t="n">
        <v>12.9</v>
      </c>
      <c r="S118" s="44" t="n"/>
    </row>
    <row customHeight="true" ht="18" outlineLevel="0" r="119">
      <c r="A119" s="40" t="n"/>
      <c r="B119" s="40" t="s">
        <v>51</v>
      </c>
      <c r="C119" s="63" t="s">
        <v>50</v>
      </c>
      <c r="D119" s="40" t="n">
        <v>30</v>
      </c>
      <c r="E119" s="42" t="n">
        <v>2.4</v>
      </c>
      <c r="F119" s="42" t="n">
        <v>1.68</v>
      </c>
      <c r="G119" s="42" t="n">
        <v>0.33</v>
      </c>
      <c r="H119" s="42" t="n">
        <v>14.82</v>
      </c>
      <c r="I119" s="42" t="n">
        <v>68.97</v>
      </c>
      <c r="J119" s="64" t="n"/>
      <c r="K119" s="42" t="n">
        <v>6.9</v>
      </c>
      <c r="L119" s="42" t="n">
        <v>7.5</v>
      </c>
      <c r="M119" s="42" t="n">
        <v>31.8</v>
      </c>
      <c r="N119" s="42" t="n">
        <v>0.93</v>
      </c>
      <c r="O119" s="43" t="n">
        <v>0</v>
      </c>
      <c r="P119" s="42" t="n">
        <v>0.03</v>
      </c>
      <c r="Q119" s="43" t="n">
        <v>0</v>
      </c>
      <c r="R119" s="43" t="n">
        <v>0</v>
      </c>
      <c r="S119" s="44" t="n"/>
    </row>
    <row customHeight="true" ht="18" outlineLevel="0" r="120">
      <c r="A120" s="40" t="n"/>
      <c r="B120" s="40" t="s">
        <v>71</v>
      </c>
      <c r="C120" s="48" t="s">
        <v>52</v>
      </c>
      <c r="D120" s="40" t="n">
        <v>30</v>
      </c>
      <c r="E120" s="39" t="n">
        <v>2.88</v>
      </c>
      <c r="F120" s="42" t="n">
        <v>2.37</v>
      </c>
      <c r="G120" s="42" t="n">
        <v>0.3</v>
      </c>
      <c r="H120" s="42" t="n">
        <v>14.49</v>
      </c>
      <c r="I120" s="42" t="n">
        <v>70.14</v>
      </c>
      <c r="J120" s="64" t="n"/>
      <c r="K120" s="42" t="n">
        <v>6.9</v>
      </c>
      <c r="L120" s="42" t="n">
        <v>9.9</v>
      </c>
      <c r="M120" s="42" t="n">
        <v>26.1</v>
      </c>
      <c r="N120" s="42" t="n">
        <v>0.33</v>
      </c>
      <c r="O120" s="43" t="n">
        <v>0</v>
      </c>
      <c r="P120" s="42" t="n">
        <v>0.03</v>
      </c>
      <c r="Q120" s="43" t="n">
        <v>0</v>
      </c>
      <c r="R120" s="43" t="n">
        <v>0</v>
      </c>
      <c r="S120" s="44" t="n"/>
    </row>
    <row customHeight="true" ht="18" outlineLevel="0" r="121">
      <c r="A121" s="33" t="s">
        <v>43</v>
      </c>
      <c r="B121" s="51" t="s"/>
      <c r="C121" s="52" t="s"/>
      <c r="D121" s="33" t="n">
        <v>772</v>
      </c>
      <c r="E121" s="72" t="n">
        <f aca="false" ca="false" dt2D="false" dtr="false" t="normal">SUM(E114:E120)</f>
        <v>115.43</v>
      </c>
      <c r="F121" s="72" t="n">
        <f aca="false" ca="false" dt2D="false" dtr="false" t="normal">SUM(F114:F120)</f>
        <v>35.63</v>
      </c>
      <c r="G121" s="72" t="n">
        <f aca="false" ca="false" dt2D="false" dtr="false" t="normal">SUM(G114:G120)</f>
        <v>36.29</v>
      </c>
      <c r="H121" s="72" t="n">
        <f aca="false" ca="false" dt2D="false" dtr="false" t="normal">SUM(H114:H120)</f>
        <v>127.55999999999999</v>
      </c>
      <c r="I121" s="72" t="n">
        <f aca="false" ca="false" dt2D="false" dtr="false" t="normal">SUM(I114:I120)</f>
        <v>995.77</v>
      </c>
      <c r="J121" s="72" t="n">
        <f aca="false" ca="false" dt2D="false" dtr="false" t="normal">SUM(J114:J120)</f>
        <v>0</v>
      </c>
      <c r="K121" s="72" t="n">
        <f aca="false" ca="false" dt2D="false" dtr="false" t="normal">SUM(K114:K120)</f>
        <v>258.29</v>
      </c>
      <c r="L121" s="72" t="n">
        <f aca="false" ca="false" dt2D="false" dtr="false" t="normal">SUM(L114:L120)</f>
        <v>61.35999999999999</v>
      </c>
      <c r="M121" s="72" t="n">
        <f aca="false" ca="false" dt2D="false" dtr="false" t="normal">SUM(M114:M120)</f>
        <v>315.48</v>
      </c>
      <c r="N121" s="72" t="n">
        <f aca="false" ca="false" dt2D="false" dtr="false" t="normal">SUM(N114:N120)</f>
        <v>19.494999999999997</v>
      </c>
      <c r="O121" s="72" t="n">
        <f aca="false" ca="false" dt2D="false" dtr="false" t="normal">SUM(O114:O120)</f>
        <v>7.48</v>
      </c>
      <c r="P121" s="72" t="n">
        <f aca="false" ca="false" dt2D="false" dtr="false" t="normal">SUM(P114:P120)</f>
        <v>5.82</v>
      </c>
      <c r="Q121" s="72" t="n">
        <f aca="false" ca="false" dt2D="false" dtr="false" t="normal">SUM(Q114:Q120)</f>
        <v>6.7459999999999996</v>
      </c>
      <c r="R121" s="72" t="n">
        <f aca="false" ca="false" dt2D="false" dtr="false" t="normal">SUM(R114:R120)</f>
        <v>60.2</v>
      </c>
    </row>
    <row customHeight="true" ht="18" outlineLevel="0" r="122">
      <c r="A122" s="69" t="s">
        <v>53</v>
      </c>
      <c r="B122" s="70" t="s"/>
      <c r="C122" s="70" t="s"/>
      <c r="D122" s="71" t="s"/>
      <c r="E122" s="72" t="n">
        <f aca="false" ca="false" dt2D="false" dtr="false" t="normal">E110+E121</f>
        <v>169.23000000000002</v>
      </c>
      <c r="F122" s="72" t="n">
        <f aca="false" ca="false" dt2D="false" dtr="false" t="normal">F110+F121</f>
        <v>54.10000000000001</v>
      </c>
      <c r="G122" s="72" t="n">
        <f aca="false" ca="false" dt2D="false" dtr="false" t="normal">G110+G121</f>
        <v>52.989999999999995</v>
      </c>
      <c r="H122" s="72" t="n">
        <f aca="false" ca="false" dt2D="false" dtr="false" t="normal">H110+H121</f>
        <v>238.31</v>
      </c>
      <c r="I122" s="72" t="n">
        <f aca="false" ca="false" dt2D="false" dtr="false" t="normal">I110+I121</f>
        <v>1661.1100000000001</v>
      </c>
      <c r="J122" s="64" t="n"/>
      <c r="K122" s="72" t="n">
        <f aca="false" ca="false" dt2D="false" dtr="false" t="normal">K110+K121</f>
        <v>591.55</v>
      </c>
      <c r="L122" s="72" t="n">
        <f aca="false" ca="false" dt2D="false" dtr="false" t="normal">L110+L121</f>
        <v>142.64</v>
      </c>
      <c r="M122" s="72" t="n">
        <f aca="false" ca="false" dt2D="false" dtr="false" t="normal">M110+M121</f>
        <v>665.9200000000001</v>
      </c>
      <c r="N122" s="72" t="n">
        <f aca="false" ca="false" dt2D="false" dtr="false" t="normal">N110+N121</f>
        <v>23.794999999999998</v>
      </c>
      <c r="O122" s="72" t="n">
        <f aca="false" ca="false" dt2D="false" dtr="false" t="normal">O110+O121</f>
        <v>110.54</v>
      </c>
      <c r="P122" s="72" t="n">
        <f aca="false" ca="false" dt2D="false" dtr="false" t="normal">P110+P121</f>
        <v>6.04</v>
      </c>
      <c r="Q122" s="72" t="n">
        <f aca="false" ca="false" dt2D="false" dtr="false" t="normal">Q110+Q121</f>
        <v>7.585999999999999</v>
      </c>
      <c r="R122" s="72" t="n">
        <f aca="false" ca="false" dt2D="false" dtr="false" t="normal">R110+R121</f>
        <v>61.400000000000006</v>
      </c>
    </row>
    <row outlineLevel="0" r="123">
      <c r="A123" s="73" t="n"/>
      <c r="B123" s="73" t="n"/>
      <c r="C123" s="73" t="n"/>
      <c r="D123" s="73" t="n"/>
      <c r="E123" s="74" t="n"/>
      <c r="F123" s="74" t="n"/>
      <c r="G123" s="74" t="n"/>
      <c r="H123" s="74" t="n"/>
      <c r="I123" s="74" t="n"/>
      <c r="J123" s="77" t="n"/>
      <c r="K123" s="74" t="n"/>
      <c r="L123" s="95" t="n"/>
      <c r="M123" s="74" t="n"/>
      <c r="N123" s="112" t="n"/>
      <c r="O123" s="74" t="n"/>
      <c r="P123" s="95" t="n"/>
      <c r="Q123" s="76" t="n"/>
      <c r="R123" s="76" t="n"/>
    </row>
    <row outlineLevel="0" r="124">
      <c r="A124" s="73" t="n"/>
      <c r="B124" s="73" t="n"/>
      <c r="C124" s="73" t="n"/>
      <c r="D124" s="73" t="n"/>
      <c r="E124" s="74" t="n"/>
      <c r="F124" s="74" t="n"/>
      <c r="G124" s="74" t="n"/>
      <c r="H124" s="74" t="n"/>
      <c r="I124" s="74" t="n"/>
      <c r="J124" s="77" t="n"/>
      <c r="K124" s="74" t="n"/>
      <c r="L124" s="95" t="n"/>
      <c r="M124" s="74" t="n"/>
      <c r="N124" s="112" t="n"/>
      <c r="O124" s="74" t="n"/>
      <c r="P124" s="95" t="n"/>
      <c r="Q124" s="76" t="n"/>
      <c r="R124" s="76" t="n"/>
    </row>
    <row outlineLevel="0" r="125">
      <c r="A125" s="73" t="n"/>
      <c r="B125" s="73" t="n"/>
      <c r="C125" s="73" t="n"/>
      <c r="D125" s="73" t="n"/>
      <c r="E125" s="74" t="n"/>
      <c r="F125" s="74" t="n"/>
      <c r="G125" s="74" t="n"/>
      <c r="H125" s="74" t="n"/>
      <c r="I125" s="74" t="n"/>
      <c r="J125" s="77" t="n"/>
      <c r="K125" s="74" t="n"/>
      <c r="L125" s="95" t="n"/>
      <c r="M125" s="74" t="n"/>
      <c r="N125" s="112" t="n"/>
      <c r="O125" s="74" t="n"/>
      <c r="P125" s="95" t="n"/>
      <c r="Q125" s="76" t="n"/>
      <c r="R125" s="76" t="n"/>
    </row>
    <row ht="15" outlineLevel="0" r="126">
      <c r="A126" s="1" t="s">
        <v>0</v>
      </c>
      <c r="B126" s="1" t="s"/>
      <c r="C126" s="1" t="s"/>
      <c r="D126" s="73" t="n"/>
      <c r="E126" s="74" t="n"/>
      <c r="F126" s="74" t="n"/>
      <c r="G126" s="74" t="n"/>
      <c r="H126" s="74" t="n"/>
      <c r="I126" s="78" t="s">
        <v>95</v>
      </c>
      <c r="J126" s="78" t="s"/>
      <c r="K126" s="78" t="s"/>
      <c r="L126" s="78" t="s"/>
      <c r="M126" s="78" t="s"/>
      <c r="N126" s="78" t="s"/>
      <c r="O126" s="78" t="s"/>
      <c r="P126" s="78" t="s"/>
      <c r="Q126" s="78" t="s"/>
      <c r="R126" s="78" t="s"/>
    </row>
    <row outlineLevel="0" r="127">
      <c r="A127" s="3" t="s">
        <v>2</v>
      </c>
      <c r="B127" s="3" t="s"/>
      <c r="C127" s="3" t="s"/>
      <c r="D127" s="73" t="n"/>
      <c r="E127" s="74" t="n"/>
      <c r="F127" s="74" t="n"/>
      <c r="G127" s="74" t="n"/>
      <c r="H127" s="74" t="n"/>
      <c r="I127" s="107" t="s">
        <v>3</v>
      </c>
      <c r="J127" s="107" t="s"/>
      <c r="K127" s="107" t="s"/>
      <c r="L127" s="107" t="s"/>
      <c r="M127" s="107" t="s"/>
      <c r="N127" s="107" t="s"/>
      <c r="O127" s="107" t="s"/>
      <c r="P127" s="107" t="s"/>
      <c r="Q127" s="107" t="s"/>
      <c r="R127" s="107" t="s"/>
    </row>
    <row outlineLevel="0" r="128">
      <c r="A128" s="9" t="s">
        <v>86</v>
      </c>
      <c r="B128" s="9" t="s"/>
      <c r="C128" s="9" t="s"/>
      <c r="D128" s="73" t="n"/>
      <c r="E128" s="74" t="n"/>
      <c r="F128" s="74" t="n"/>
      <c r="G128" s="74" t="n"/>
      <c r="H128" s="79" t="s">
        <v>96</v>
      </c>
      <c r="I128" s="79" t="s"/>
      <c r="J128" s="79" t="s"/>
      <c r="K128" s="79" t="s"/>
      <c r="L128" s="79" t="s"/>
      <c r="M128" s="79" t="s"/>
      <c r="N128" s="79" t="s"/>
      <c r="O128" s="79" t="s"/>
      <c r="P128" s="79" t="s"/>
      <c r="Q128" s="79" t="s"/>
      <c r="R128" s="79" t="s"/>
    </row>
    <row outlineLevel="0" r="129">
      <c r="A129" s="80" t="s">
        <v>6</v>
      </c>
      <c r="B129" s="80" t="s"/>
      <c r="C129" s="80" t="s"/>
      <c r="D129" s="73" t="n"/>
      <c r="E129" s="74" t="n"/>
      <c r="F129" s="74" t="n"/>
      <c r="G129" s="74" t="n"/>
      <c r="H129" s="81" t="s">
        <v>57</v>
      </c>
      <c r="I129" s="81" t="s"/>
      <c r="J129" s="81" t="s"/>
      <c r="K129" s="81" t="s"/>
      <c r="L129" s="81" t="s"/>
      <c r="M129" s="81" t="s"/>
      <c r="N129" s="81" t="s"/>
      <c r="O129" s="81" t="s"/>
      <c r="P129" s="81" t="s"/>
      <c r="Q129" s="81" t="s"/>
      <c r="R129" s="81" t="s"/>
    </row>
    <row ht="18.75" outlineLevel="0" r="130">
      <c r="A130" s="14" t="s">
        <v>8</v>
      </c>
      <c r="B130" s="14" t="s"/>
      <c r="C130" s="14" t="s"/>
      <c r="D130" s="14" t="s"/>
      <c r="E130" s="14" t="s"/>
      <c r="F130" s="14" t="s"/>
      <c r="G130" s="14" t="s"/>
      <c r="H130" s="14" t="s"/>
      <c r="I130" s="14" t="s"/>
      <c r="J130" s="14" t="s"/>
      <c r="K130" s="14" t="s"/>
      <c r="L130" s="14" t="s"/>
      <c r="M130" s="14" t="s"/>
      <c r="N130" s="14" t="s"/>
      <c r="O130" s="14" t="s"/>
      <c r="P130" s="14" t="s"/>
      <c r="Q130" s="14" t="s"/>
      <c r="R130" s="14" t="s"/>
    </row>
    <row ht="15.75" outlineLevel="0" r="131">
      <c r="A131" s="15" t="s">
        <v>9</v>
      </c>
      <c r="B131" s="15" t="s"/>
      <c r="C131" s="15" t="s"/>
      <c r="D131" s="15" t="s"/>
      <c r="E131" s="15" t="s"/>
      <c r="F131" s="15" t="s"/>
      <c r="G131" s="15" t="s"/>
      <c r="H131" s="15" t="s"/>
      <c r="I131" s="15" t="s"/>
      <c r="J131" s="15" t="s"/>
      <c r="K131" s="15" t="s"/>
      <c r="L131" s="15" t="s"/>
      <c r="M131" s="15" t="s"/>
      <c r="N131" s="15" t="s"/>
      <c r="O131" s="15" t="s"/>
      <c r="P131" s="15" t="s"/>
      <c r="Q131" s="15" t="s"/>
      <c r="R131" s="15" t="s"/>
    </row>
    <row ht="15.75" outlineLevel="0" r="132">
      <c r="A132" s="16" t="s">
        <v>10</v>
      </c>
      <c r="B132" s="16" t="s"/>
      <c r="C132" s="16" t="s"/>
      <c r="D132" s="16" t="s"/>
      <c r="E132" s="16" t="s"/>
      <c r="F132" s="16" t="s"/>
      <c r="G132" s="16" t="s"/>
      <c r="H132" s="16" t="s"/>
      <c r="I132" s="16" t="s"/>
      <c r="J132" s="16" t="s"/>
      <c r="K132" s="16" t="s"/>
      <c r="L132" s="16" t="s"/>
      <c r="M132" s="16" t="s"/>
      <c r="N132" s="16" t="s"/>
      <c r="O132" s="16" t="s"/>
      <c r="P132" s="16" t="s"/>
      <c r="Q132" s="16" t="s"/>
      <c r="R132" s="16" t="s"/>
    </row>
    <row customHeight="true" ht="18" outlineLevel="0" r="133">
      <c r="A133" s="82" t="s">
        <v>97</v>
      </c>
      <c r="B133" s="83" t="s"/>
      <c r="C133" s="83" t="s"/>
      <c r="D133" s="83" t="s"/>
      <c r="E133" s="83" t="s"/>
      <c r="F133" s="83" t="s"/>
      <c r="G133" s="83" t="s"/>
      <c r="H133" s="83" t="s"/>
      <c r="I133" s="83" t="s"/>
      <c r="J133" s="83" t="s"/>
      <c r="K133" s="83" t="s"/>
      <c r="L133" s="83" t="s"/>
      <c r="M133" s="83" t="s"/>
      <c r="N133" s="83" t="s"/>
      <c r="O133" s="83" t="s"/>
      <c r="P133" s="83" t="s"/>
      <c r="Q133" s="83" t="s"/>
      <c r="R133" s="84" t="s"/>
    </row>
    <row customHeight="true" ht="18.75" outlineLevel="0" r="134">
      <c r="A134" s="20" t="s">
        <v>12</v>
      </c>
      <c r="B134" s="21" t="s"/>
      <c r="C134" s="21" t="s"/>
      <c r="D134" s="21" t="s"/>
      <c r="E134" s="21" t="s"/>
      <c r="F134" s="21" t="s"/>
      <c r="G134" s="21" t="s"/>
      <c r="H134" s="21" t="s"/>
      <c r="I134" s="21" t="s"/>
      <c r="J134" s="21" t="s"/>
      <c r="K134" s="21" t="s"/>
      <c r="L134" s="21" t="s"/>
      <c r="M134" s="21" t="s"/>
      <c r="N134" s="21" t="s"/>
      <c r="O134" s="21" t="s"/>
      <c r="P134" s="21" t="s"/>
      <c r="Q134" s="21" t="s"/>
      <c r="R134" s="22" t="s"/>
    </row>
    <row customHeight="true" ht="18" outlineLevel="0" r="135">
      <c r="A135" s="23" t="s">
        <v>13</v>
      </c>
      <c r="B135" s="24" t="s">
        <v>14</v>
      </c>
      <c r="C135" s="23" t="s">
        <v>15</v>
      </c>
      <c r="D135" s="24" t="s">
        <v>59</v>
      </c>
      <c r="E135" s="24" t="s">
        <v>17</v>
      </c>
      <c r="F135" s="23" t="s">
        <v>18</v>
      </c>
      <c r="G135" s="23" t="s">
        <v>19</v>
      </c>
      <c r="H135" s="23" t="s">
        <v>20</v>
      </c>
      <c r="I135" s="24" t="s">
        <v>21</v>
      </c>
      <c r="J135" s="26" t="n"/>
      <c r="K135" s="27" t="s">
        <v>22</v>
      </c>
      <c r="L135" s="27" t="n"/>
      <c r="M135" s="27" t="n"/>
      <c r="N135" s="27" t="n"/>
      <c r="O135" s="24" t="s">
        <v>23</v>
      </c>
      <c r="P135" s="28" t="s"/>
      <c r="Q135" s="28" t="s"/>
      <c r="R135" s="29" t="s"/>
    </row>
    <row customHeight="true" ht="15" outlineLevel="0" r="136">
      <c r="A136" s="30" t="s"/>
      <c r="B136" s="31" t="s"/>
      <c r="C136" s="30" t="s"/>
      <c r="D136" s="31" t="s"/>
      <c r="E136" s="31" t="s"/>
      <c r="F136" s="30" t="s"/>
      <c r="G136" s="30" t="s"/>
      <c r="H136" s="30" t="s"/>
      <c r="I136" s="31" t="s"/>
      <c r="J136" s="26" t="n"/>
      <c r="K136" s="24" t="s">
        <v>24</v>
      </c>
      <c r="L136" s="33" t="s">
        <v>25</v>
      </c>
      <c r="M136" s="33" t="s">
        <v>26</v>
      </c>
      <c r="N136" s="33" t="s">
        <v>27</v>
      </c>
      <c r="O136" s="33" t="s">
        <v>28</v>
      </c>
      <c r="P136" s="33" t="s">
        <v>29</v>
      </c>
      <c r="Q136" s="33" t="s">
        <v>30</v>
      </c>
      <c r="R136" s="33" t="s">
        <v>31</v>
      </c>
    </row>
    <row customHeight="true" ht="18" outlineLevel="0" r="137">
      <c r="A137" s="99" t="s">
        <v>98</v>
      </c>
      <c r="B137" s="34" t="s">
        <v>32</v>
      </c>
      <c r="C137" s="103" t="s">
        <v>99</v>
      </c>
      <c r="D137" s="40" t="s">
        <v>100</v>
      </c>
      <c r="E137" s="42" t="n">
        <v>46.33</v>
      </c>
      <c r="F137" s="45" t="n">
        <f aca="false" ca="false" dt2D="false" dtr="false" t="normal">8.6*90/120</f>
        <v>6.45</v>
      </c>
      <c r="G137" s="45" t="n">
        <f aca="false" ca="false" dt2D="false" dtr="false" t="normal">11.4*90/120</f>
        <v>8.55</v>
      </c>
      <c r="H137" s="113" t="n">
        <f aca="false" ca="false" dt2D="false" dtr="false" t="normal">9.06*90/120</f>
        <v>6.795000000000001</v>
      </c>
      <c r="I137" s="42" t="n">
        <f aca="false" ca="false" dt2D="false" dtr="false" t="normal">172.8*90/120</f>
        <v>129.60000000000002</v>
      </c>
      <c r="J137" s="64" t="n"/>
      <c r="K137" s="42" t="n">
        <f aca="false" ca="false" dt2D="false" dtr="false" t="normal">71*90/120</f>
        <v>53.25</v>
      </c>
      <c r="L137" s="42" t="n">
        <f aca="false" ca="false" dt2D="false" dtr="false" t="normal">15.7*90/120</f>
        <v>11.775</v>
      </c>
      <c r="M137" s="42" t="n">
        <f aca="false" ca="false" dt2D="false" dtr="false" t="normal">72.45*90/120</f>
        <v>54.3375</v>
      </c>
      <c r="N137" s="42" t="n">
        <f aca="false" ca="false" dt2D="false" dtr="false" t="normal">26.13*90/120</f>
        <v>19.5975</v>
      </c>
      <c r="O137" s="42" t="n">
        <f aca="false" ca="false" dt2D="false" dtr="false" t="normal">0.1*90/120</f>
        <v>0.075</v>
      </c>
      <c r="P137" s="42" t="n">
        <f aca="false" ca="false" dt2D="false" dtr="false" t="normal">0.13*90/120</f>
        <v>0.0975</v>
      </c>
      <c r="Q137" s="42" t="n">
        <f aca="false" ca="false" dt2D="false" dtr="false" t="normal">2.6*90/120</f>
        <v>1.95</v>
      </c>
      <c r="R137" s="42" t="n">
        <f aca="false" ca="false" dt2D="false" dtr="false" t="normal">0.81*90/120</f>
        <v>0.6075</v>
      </c>
    </row>
    <row customHeight="true" ht="18" outlineLevel="0" r="138">
      <c r="A138" s="40" t="n">
        <v>309</v>
      </c>
      <c r="B138" s="34" t="s">
        <v>35</v>
      </c>
      <c r="C138" s="109" t="s">
        <v>101</v>
      </c>
      <c r="D138" s="40" t="n">
        <v>150</v>
      </c>
      <c r="E138" s="42" t="n">
        <v>12.03</v>
      </c>
      <c r="F138" s="40" t="n">
        <v>5.52</v>
      </c>
      <c r="G138" s="42" t="n">
        <v>4.5</v>
      </c>
      <c r="H138" s="42" t="n">
        <v>26.45</v>
      </c>
      <c r="I138" s="42" t="n">
        <v>168.45</v>
      </c>
      <c r="J138" s="110" t="n"/>
      <c r="K138" s="42" t="n">
        <v>4.86</v>
      </c>
      <c r="L138" s="42" t="n">
        <v>21.12</v>
      </c>
      <c r="M138" s="42" t="n">
        <v>37.17</v>
      </c>
      <c r="N138" s="42" t="n">
        <v>1.1025</v>
      </c>
      <c r="O138" s="43" t="n">
        <v>0</v>
      </c>
      <c r="P138" s="42" t="n">
        <v>0.0525</v>
      </c>
      <c r="Q138" s="42" t="n">
        <v>0.78</v>
      </c>
      <c r="R138" s="43" t="n">
        <v>0</v>
      </c>
    </row>
    <row customHeight="true" ht="18.75" outlineLevel="0" r="139">
      <c r="A139" s="40" t="n"/>
      <c r="B139" s="40" t="s">
        <v>37</v>
      </c>
      <c r="C139" s="88" t="s">
        <v>61</v>
      </c>
      <c r="D139" s="40" t="n">
        <v>30</v>
      </c>
      <c r="E139" s="39" t="n">
        <v>2.88</v>
      </c>
      <c r="F139" s="42" t="n">
        <v>2.37</v>
      </c>
      <c r="G139" s="42" t="n">
        <v>0.3</v>
      </c>
      <c r="H139" s="42" t="n">
        <v>14.49</v>
      </c>
      <c r="I139" s="42" t="n">
        <v>70.14</v>
      </c>
      <c r="J139" s="64" t="n"/>
      <c r="K139" s="42" t="n">
        <v>6.9</v>
      </c>
      <c r="L139" s="42" t="n">
        <v>9.9</v>
      </c>
      <c r="M139" s="42" t="n">
        <v>26.1</v>
      </c>
      <c r="N139" s="42" t="n">
        <v>0.33</v>
      </c>
      <c r="O139" s="43" t="n">
        <v>0</v>
      </c>
      <c r="P139" s="42" t="n">
        <v>0.03</v>
      </c>
      <c r="Q139" s="43" t="n">
        <v>0</v>
      </c>
      <c r="R139" s="43" t="n">
        <v>0</v>
      </c>
    </row>
    <row customHeight="true" ht="18.75" outlineLevel="0" r="140">
      <c r="A140" s="45" t="n">
        <v>15</v>
      </c>
      <c r="B140" s="40" t="s">
        <v>39</v>
      </c>
      <c r="C140" s="41" t="s">
        <v>38</v>
      </c>
      <c r="D140" s="40" t="n">
        <v>15</v>
      </c>
      <c r="E140" s="42" t="n">
        <v>16.32</v>
      </c>
      <c r="F140" s="39" t="n">
        <v>3.48</v>
      </c>
      <c r="G140" s="39" t="n">
        <v>4.43</v>
      </c>
      <c r="H140" s="46" t="n">
        <v>0</v>
      </c>
      <c r="I140" s="39" t="n">
        <v>53.75</v>
      </c>
      <c r="J140" s="47" t="n"/>
      <c r="K140" s="39" t="n">
        <v>132</v>
      </c>
      <c r="L140" s="39" t="n">
        <v>5.25</v>
      </c>
      <c r="M140" s="39" t="n">
        <v>75</v>
      </c>
      <c r="N140" s="39" t="n">
        <v>0.15</v>
      </c>
      <c r="O140" s="39" t="n">
        <v>39</v>
      </c>
      <c r="P140" s="46" t="n">
        <v>0</v>
      </c>
      <c r="Q140" s="46" t="n">
        <v>0</v>
      </c>
      <c r="R140" s="46" t="n">
        <v>0</v>
      </c>
      <c r="S140" s="0" t="n"/>
      <c r="T140" s="0" t="n"/>
      <c r="U140" s="0" t="n"/>
      <c r="V140" s="0" t="n"/>
      <c r="W140" s="0" t="n"/>
      <c r="X140" s="0" t="n"/>
      <c r="Y140" s="0" t="n"/>
      <c r="Z140" s="0" t="n"/>
      <c r="AA140" s="0" t="n"/>
      <c r="AB140" s="0" t="n"/>
      <c r="AC140" s="0" t="n"/>
      <c r="AD140" s="0" t="n"/>
      <c r="AE140" s="0" t="n"/>
      <c r="AF140" s="0" t="n"/>
      <c r="AG140" s="0" t="n"/>
      <c r="AH140" s="0" t="n"/>
      <c r="AI140" s="0" t="n"/>
      <c r="AJ140" s="0" t="n"/>
      <c r="AK140" s="0" t="n"/>
      <c r="AL140" s="0" t="n"/>
      <c r="AM140" s="0" t="n"/>
      <c r="AN140" s="0" t="n"/>
      <c r="AO140" s="0" t="n"/>
      <c r="AP140" s="0" t="n"/>
      <c r="AQ140" s="0" t="n"/>
      <c r="AR140" s="0" t="n"/>
      <c r="AS140" s="0" t="n"/>
      <c r="AT140" s="0" t="n"/>
      <c r="AU140" s="0" t="n"/>
      <c r="AV140" s="0" t="n"/>
      <c r="AW140" s="0" t="n"/>
    </row>
    <row customHeight="true" ht="18" outlineLevel="0" r="141">
      <c r="A141" s="40" t="n">
        <v>379</v>
      </c>
      <c r="B141" s="40" t="s">
        <v>41</v>
      </c>
      <c r="C141" s="87" t="s">
        <v>102</v>
      </c>
      <c r="D141" s="40" t="n">
        <v>200</v>
      </c>
      <c r="E141" s="42" t="n">
        <v>17.95</v>
      </c>
      <c r="F141" s="42" t="n">
        <v>3.6</v>
      </c>
      <c r="G141" s="42" t="n">
        <v>2.7</v>
      </c>
      <c r="H141" s="42" t="n">
        <v>28.3</v>
      </c>
      <c r="I141" s="42" t="n">
        <v>151.8</v>
      </c>
      <c r="J141" s="110" t="n"/>
      <c r="K141" s="42" t="n">
        <v>100.3</v>
      </c>
      <c r="L141" s="42" t="n">
        <v>11.7</v>
      </c>
      <c r="M141" s="42" t="n">
        <v>75</v>
      </c>
      <c r="N141" s="42" t="n">
        <v>0.1</v>
      </c>
      <c r="O141" s="43" t="n">
        <v>0</v>
      </c>
      <c r="P141" s="42" t="n">
        <v>4.7</v>
      </c>
      <c r="Q141" s="42" t="n">
        <v>0.1</v>
      </c>
      <c r="R141" s="42" t="n">
        <v>1.1</v>
      </c>
    </row>
    <row customHeight="true" ht="18" outlineLevel="0" r="142">
      <c r="A142" s="33" t="s">
        <v>43</v>
      </c>
      <c r="B142" s="51" t="s"/>
      <c r="C142" s="52" t="s"/>
      <c r="D142" s="33" t="n">
        <v>515</v>
      </c>
      <c r="E142" s="72" t="n">
        <f aca="false" ca="false" dt2D="false" dtr="false" t="normal">SUM(E137:E141)</f>
        <v>95.51</v>
      </c>
      <c r="F142" s="72" t="n">
        <f aca="false" ca="false" dt2D="false" dtr="false" t="normal">SUM(F137:F141)</f>
        <v>21.42</v>
      </c>
      <c r="G142" s="72" t="n">
        <f aca="false" ca="false" dt2D="false" dtr="false" t="normal">SUM(G137:G141)</f>
        <v>20.48</v>
      </c>
      <c r="H142" s="72" t="n">
        <f aca="false" ca="false" dt2D="false" dtr="false" t="normal">SUM(H137:H141)</f>
        <v>76.035</v>
      </c>
      <c r="I142" s="72" t="n">
        <f aca="false" ca="false" dt2D="false" dtr="false" t="normal">SUM(I137:I141)</f>
        <v>573.74</v>
      </c>
      <c r="J142" s="72" t="n"/>
      <c r="K142" s="72" t="n">
        <f aca="false" ca="false" dt2D="false" dtr="false" t="normal">SUM(K137:K141)</f>
        <v>297.31</v>
      </c>
      <c r="L142" s="72" t="n">
        <f aca="false" ca="false" dt2D="false" dtr="false" t="normal">SUM(L137:L141)</f>
        <v>59.745000000000005</v>
      </c>
      <c r="M142" s="72" t="n">
        <f aca="false" ca="false" dt2D="false" dtr="false" t="normal">SUM(M137:M141)</f>
        <v>267.60749999999996</v>
      </c>
      <c r="N142" s="72" t="n">
        <f aca="false" ca="false" dt2D="false" dtr="false" t="normal">SUM(N137:N141)</f>
        <v>21.279999999999998</v>
      </c>
      <c r="O142" s="72" t="n">
        <f aca="false" ca="false" dt2D="false" dtr="false" t="normal">SUM(O137:O141)</f>
        <v>39.075</v>
      </c>
      <c r="P142" s="72" t="n">
        <f aca="false" ca="false" dt2D="false" dtr="false" t="normal">SUM(P137:P141)</f>
        <v>4.88</v>
      </c>
      <c r="Q142" s="72" t="n">
        <f aca="false" ca="false" dt2D="false" dtr="false" t="normal">SUM(Q137:Q141)</f>
        <v>2.83</v>
      </c>
      <c r="R142" s="72" t="n">
        <f aca="false" ca="false" dt2D="false" dtr="false" t="normal">SUM(R137:R141)</f>
        <v>1.7075</v>
      </c>
    </row>
    <row customHeight="true" ht="18" outlineLevel="0" r="143">
      <c r="A143" s="20" t="s">
        <v>44</v>
      </c>
      <c r="B143" s="21" t="s"/>
      <c r="C143" s="21" t="s"/>
      <c r="D143" s="21" t="s"/>
      <c r="E143" s="21" t="s"/>
      <c r="F143" s="21" t="s"/>
      <c r="G143" s="21" t="s"/>
      <c r="H143" s="21" t="s"/>
      <c r="I143" s="21" t="s"/>
      <c r="J143" s="21" t="s"/>
      <c r="K143" s="21" t="s"/>
      <c r="L143" s="21" t="s"/>
      <c r="M143" s="21" t="s"/>
      <c r="N143" s="21" t="s"/>
      <c r="O143" s="21" t="s"/>
      <c r="P143" s="21" t="s"/>
      <c r="Q143" s="21" t="s"/>
      <c r="R143" s="22" t="s"/>
    </row>
    <row customHeight="true" ht="18" outlineLevel="0" r="144">
      <c r="A144" s="23" t="s">
        <v>13</v>
      </c>
      <c r="B144" s="24" t="s">
        <v>14</v>
      </c>
      <c r="C144" s="23" t="s">
        <v>15</v>
      </c>
      <c r="D144" s="24" t="s">
        <v>59</v>
      </c>
      <c r="E144" s="24" t="s">
        <v>17</v>
      </c>
      <c r="F144" s="23" t="s">
        <v>18</v>
      </c>
      <c r="G144" s="23" t="s">
        <v>19</v>
      </c>
      <c r="H144" s="23" t="s">
        <v>20</v>
      </c>
      <c r="I144" s="24" t="s">
        <v>21</v>
      </c>
      <c r="J144" s="26" t="n"/>
      <c r="K144" s="27" t="s">
        <v>22</v>
      </c>
      <c r="L144" s="27" t="n"/>
      <c r="M144" s="27" t="n"/>
      <c r="N144" s="27" t="n"/>
      <c r="O144" s="24" t="s">
        <v>23</v>
      </c>
      <c r="P144" s="28" t="s"/>
      <c r="Q144" s="28" t="s"/>
      <c r="R144" s="29" t="s"/>
    </row>
    <row customHeight="true" ht="15.75" outlineLevel="0" r="145">
      <c r="A145" s="30" t="s"/>
      <c r="B145" s="31" t="s"/>
      <c r="C145" s="30" t="s"/>
      <c r="D145" s="31" t="s"/>
      <c r="E145" s="31" t="s"/>
      <c r="F145" s="30" t="s"/>
      <c r="G145" s="30" t="s"/>
      <c r="H145" s="30" t="s"/>
      <c r="I145" s="31" t="s"/>
      <c r="J145" s="26" t="n"/>
      <c r="K145" s="24" t="s">
        <v>24</v>
      </c>
      <c r="L145" s="33" t="s">
        <v>25</v>
      </c>
      <c r="M145" s="33" t="s">
        <v>26</v>
      </c>
      <c r="N145" s="33" t="s">
        <v>27</v>
      </c>
      <c r="O145" s="33" t="s">
        <v>28</v>
      </c>
      <c r="P145" s="33" t="s">
        <v>29</v>
      </c>
      <c r="Q145" s="33" t="s">
        <v>30</v>
      </c>
      <c r="R145" s="33" t="s">
        <v>31</v>
      </c>
    </row>
    <row customHeight="true" ht="18" outlineLevel="0" r="146">
      <c r="A146" s="40" t="n">
        <v>47</v>
      </c>
      <c r="B146" s="40" t="s">
        <v>32</v>
      </c>
      <c r="C146" s="90" t="s">
        <v>63</v>
      </c>
      <c r="D146" s="40" t="n">
        <v>60</v>
      </c>
      <c r="E146" s="40" t="n">
        <v>13.22</v>
      </c>
      <c r="F146" s="42" t="n">
        <v>1.6</v>
      </c>
      <c r="G146" s="42" t="n">
        <v>4.9</v>
      </c>
      <c r="H146" s="42" t="n">
        <v>11</v>
      </c>
      <c r="I146" s="42" t="n">
        <v>95</v>
      </c>
      <c r="J146" s="64" t="n"/>
      <c r="K146" s="42" t="n">
        <v>41.67</v>
      </c>
      <c r="L146" s="42" t="n">
        <v>14.17</v>
      </c>
      <c r="M146" s="42" t="n">
        <v>0</v>
      </c>
      <c r="N146" s="42" t="n">
        <v>0.5</v>
      </c>
      <c r="O146" s="43" t="n">
        <v>0</v>
      </c>
      <c r="P146" s="43" t="n">
        <v>0</v>
      </c>
      <c r="Q146" s="43" t="n">
        <v>0</v>
      </c>
      <c r="R146" s="42" t="n">
        <v>25</v>
      </c>
      <c r="S146" s="0" t="n"/>
      <c r="T146" s="0" t="n"/>
      <c r="U146" s="0" t="n"/>
      <c r="V146" s="0" t="n"/>
      <c r="W146" s="0" t="n"/>
      <c r="X146" s="0" t="n"/>
      <c r="Y146" s="0" t="n"/>
      <c r="Z146" s="0" t="n"/>
      <c r="AA146" s="0" t="n"/>
      <c r="AB146" s="0" t="n"/>
      <c r="AC146" s="0" t="n"/>
      <c r="AD146" s="0" t="n"/>
      <c r="AE146" s="0" t="n"/>
      <c r="AF146" s="0" t="n"/>
      <c r="AG146" s="0" t="n"/>
      <c r="AH146" s="0" t="n"/>
      <c r="AI146" s="0" t="n"/>
      <c r="AJ146" s="0" t="n"/>
      <c r="AK146" s="0" t="n"/>
      <c r="AL146" s="0" t="n"/>
      <c r="AM146" s="0" t="n"/>
      <c r="AN146" s="0" t="n"/>
      <c r="AO146" s="0" t="n"/>
      <c r="AP146" s="0" t="n"/>
      <c r="AQ146" s="0" t="n"/>
      <c r="AR146" s="0" t="n"/>
      <c r="AS146" s="0" t="n"/>
      <c r="AT146" s="0" t="n"/>
      <c r="AU146" s="0" t="n"/>
      <c r="AV146" s="0" t="n"/>
      <c r="AW146" s="0" t="n"/>
    </row>
    <row customHeight="true" ht="18" outlineLevel="0" r="147">
      <c r="A147" s="40" t="n">
        <v>102</v>
      </c>
      <c r="B147" s="40" t="s">
        <v>35</v>
      </c>
      <c r="C147" s="88" t="s">
        <v>103</v>
      </c>
      <c r="D147" s="40" t="n">
        <v>200</v>
      </c>
      <c r="E147" s="42" t="n">
        <v>7.96</v>
      </c>
      <c r="F147" s="42" t="n">
        <v>5.1</v>
      </c>
      <c r="G147" s="42" t="n">
        <v>5.4</v>
      </c>
      <c r="H147" s="42" t="n">
        <v>23.9</v>
      </c>
      <c r="I147" s="42" t="n">
        <v>163.8</v>
      </c>
      <c r="J147" s="64" t="n"/>
      <c r="K147" s="42" t="n">
        <v>45.8</v>
      </c>
      <c r="L147" s="42" t="n">
        <v>35.5</v>
      </c>
      <c r="M147" s="42" t="n">
        <v>0</v>
      </c>
      <c r="N147" s="42" t="n">
        <v>4.6</v>
      </c>
      <c r="O147" s="43" t="n">
        <v>0</v>
      </c>
      <c r="P147" s="43" t="n">
        <v>0</v>
      </c>
      <c r="Q147" s="43" t="n">
        <v>0</v>
      </c>
      <c r="R147" s="42" t="n">
        <v>11.2</v>
      </c>
    </row>
    <row customFormat="true" customHeight="true" ht="17.25" outlineLevel="0" r="148" s="57">
      <c r="A148" s="58" t="n">
        <v>291</v>
      </c>
      <c r="B148" s="58" t="s">
        <v>37</v>
      </c>
      <c r="C148" s="114" t="s">
        <v>60</v>
      </c>
      <c r="D148" s="58" t="n">
        <v>240</v>
      </c>
      <c r="E148" s="60" t="n">
        <v>55.29</v>
      </c>
      <c r="F148" s="60" t="n">
        <v>28.8</v>
      </c>
      <c r="G148" s="60" t="n">
        <v>36.7</v>
      </c>
      <c r="H148" s="60" t="n">
        <v>46.6</v>
      </c>
      <c r="I148" s="60" t="n">
        <v>632.2</v>
      </c>
      <c r="J148" s="60" t="n"/>
      <c r="K148" s="60" t="n">
        <v>62.3</v>
      </c>
      <c r="L148" s="60" t="n">
        <v>65.5</v>
      </c>
      <c r="M148" s="60" t="n">
        <v>275.3</v>
      </c>
      <c r="N148" s="60" t="n">
        <v>3.1</v>
      </c>
      <c r="O148" s="60" t="n">
        <v>66.3</v>
      </c>
      <c r="P148" s="60" t="n">
        <v>0</v>
      </c>
      <c r="Q148" s="60" t="n">
        <v>0</v>
      </c>
      <c r="R148" s="60" t="n">
        <v>1.4</v>
      </c>
      <c r="S148" s="115" t="n"/>
      <c r="T148" s="115" t="n"/>
      <c r="U148" s="115" t="n"/>
      <c r="V148" s="115" t="n"/>
      <c r="W148" s="115" t="n"/>
      <c r="X148" s="115" t="n"/>
      <c r="Y148" s="115" t="n"/>
      <c r="Z148" s="115" t="n"/>
      <c r="AA148" s="115" t="n"/>
      <c r="AB148" s="115" t="n"/>
      <c r="AC148" s="115" t="n"/>
      <c r="AD148" s="115" t="n"/>
      <c r="AE148" s="115" t="n"/>
      <c r="AF148" s="115" t="n"/>
      <c r="AG148" s="115" t="n"/>
      <c r="AH148" s="115" t="n"/>
      <c r="AI148" s="115" t="n"/>
      <c r="AJ148" s="62" t="n"/>
      <c r="AK148" s="62" t="n"/>
      <c r="AL148" s="62" t="n"/>
      <c r="AM148" s="62" t="n"/>
      <c r="AN148" s="62" t="n"/>
      <c r="AO148" s="62" t="n"/>
      <c r="AP148" s="62" t="n"/>
      <c r="AQ148" s="62" t="n"/>
      <c r="AR148" s="62" t="n"/>
      <c r="AS148" s="62" t="n"/>
      <c r="AT148" s="62" t="n"/>
      <c r="AU148" s="62" t="n"/>
      <c r="AV148" s="62" t="n"/>
      <c r="AW148" s="62" t="n"/>
    </row>
    <row customHeight="true" ht="18" outlineLevel="0" r="149">
      <c r="A149" s="40" t="n"/>
      <c r="B149" s="40" t="s">
        <v>39</v>
      </c>
      <c r="C149" s="63" t="s">
        <v>70</v>
      </c>
      <c r="D149" s="40" t="n">
        <v>200</v>
      </c>
      <c r="E149" s="42" t="n">
        <v>14</v>
      </c>
      <c r="F149" s="42" t="n">
        <v>0.2</v>
      </c>
      <c r="G149" s="42" t="n">
        <v>0</v>
      </c>
      <c r="H149" s="42" t="n">
        <v>3.9</v>
      </c>
      <c r="I149" s="42" t="n">
        <v>16</v>
      </c>
      <c r="J149" s="93" t="n"/>
      <c r="K149" s="42" t="n">
        <v>0.24</v>
      </c>
      <c r="L149" s="42" t="n">
        <v>0.2</v>
      </c>
      <c r="M149" s="42" t="n">
        <v>0.5</v>
      </c>
      <c r="N149" s="42" t="n">
        <v>7</v>
      </c>
      <c r="O149" s="43" t="n">
        <v>0</v>
      </c>
      <c r="P149" s="42" t="n">
        <v>0.1</v>
      </c>
      <c r="Q149" s="43" t="n">
        <v>0</v>
      </c>
      <c r="R149" s="42" t="n">
        <v>6</v>
      </c>
      <c r="S149" s="44" t="n"/>
    </row>
    <row customHeight="true" ht="18" outlineLevel="0" r="150">
      <c r="A150" s="40" t="n"/>
      <c r="B150" s="40" t="s">
        <v>41</v>
      </c>
      <c r="C150" s="63" t="s">
        <v>50</v>
      </c>
      <c r="D150" s="40" t="n">
        <v>30</v>
      </c>
      <c r="E150" s="42" t="n">
        <v>2.4</v>
      </c>
      <c r="F150" s="42" t="n">
        <v>1.68</v>
      </c>
      <c r="G150" s="42" t="n">
        <v>0.33</v>
      </c>
      <c r="H150" s="42" t="n">
        <v>14.82</v>
      </c>
      <c r="I150" s="42" t="n">
        <v>68.97</v>
      </c>
      <c r="J150" s="93" t="n"/>
      <c r="K150" s="42" t="n">
        <v>6.9</v>
      </c>
      <c r="L150" s="42" t="n">
        <v>7.5</v>
      </c>
      <c r="M150" s="42" t="n">
        <v>31.8</v>
      </c>
      <c r="N150" s="42" t="n">
        <v>0.93</v>
      </c>
      <c r="O150" s="43" t="n">
        <v>0</v>
      </c>
      <c r="P150" s="42" t="n">
        <v>0.03</v>
      </c>
      <c r="Q150" s="43" t="n">
        <v>0</v>
      </c>
      <c r="R150" s="43" t="n">
        <v>0</v>
      </c>
      <c r="S150" s="44" t="n"/>
    </row>
    <row customHeight="true" ht="18" outlineLevel="0" r="151">
      <c r="A151" s="40" t="n"/>
      <c r="B151" s="40" t="s">
        <v>51</v>
      </c>
      <c r="C151" s="41" t="s">
        <v>52</v>
      </c>
      <c r="D151" s="40" t="n">
        <v>30</v>
      </c>
      <c r="E151" s="39" t="n">
        <v>2.88</v>
      </c>
      <c r="F151" s="42" t="n">
        <v>2.37</v>
      </c>
      <c r="G151" s="42" t="n">
        <v>0.3</v>
      </c>
      <c r="H151" s="42" t="n">
        <v>14.49</v>
      </c>
      <c r="I151" s="42" t="n">
        <v>70.14</v>
      </c>
      <c r="J151" s="64" t="n"/>
      <c r="K151" s="42" t="n">
        <v>6.9</v>
      </c>
      <c r="L151" s="42" t="n">
        <v>9.9</v>
      </c>
      <c r="M151" s="42" t="n">
        <v>26.1</v>
      </c>
      <c r="N151" s="42" t="n">
        <v>0.33</v>
      </c>
      <c r="O151" s="43" t="n">
        <v>0</v>
      </c>
      <c r="P151" s="42" t="n">
        <v>0.03</v>
      </c>
      <c r="Q151" s="43" t="n">
        <v>0</v>
      </c>
      <c r="R151" s="43" t="n">
        <v>0</v>
      </c>
      <c r="S151" s="44" t="n"/>
    </row>
    <row customHeight="true" ht="18" outlineLevel="0" r="152">
      <c r="A152" s="33" t="s">
        <v>43</v>
      </c>
      <c r="B152" s="51" t="s"/>
      <c r="C152" s="52" t="s"/>
      <c r="D152" s="33" t="n">
        <v>760</v>
      </c>
      <c r="E152" s="72" t="n">
        <f aca="false" ca="false" dt2D="false" dtr="false" t="normal">SUM(E146:E151)</f>
        <v>95.75</v>
      </c>
      <c r="F152" s="72" t="n">
        <f aca="false" ca="false" dt2D="false" dtr="false" t="normal">SUM(F146:F151)</f>
        <v>39.75</v>
      </c>
      <c r="G152" s="72" t="n">
        <f aca="false" ca="false" dt2D="false" dtr="false" t="normal">SUM(G146:G151)</f>
        <v>47.629999999999995</v>
      </c>
      <c r="H152" s="72" t="n">
        <f aca="false" ca="false" dt2D="false" dtr="false" t="normal">SUM(H146:H151)</f>
        <v>114.71</v>
      </c>
      <c r="I152" s="72" t="n">
        <f aca="false" ca="false" dt2D="false" dtr="false" t="normal">SUM(I146:I151)</f>
        <v>1046.1100000000001</v>
      </c>
      <c r="J152" s="72" t="n">
        <f aca="false" ca="false" dt2D="false" dtr="false" t="normal">SUM(J146:J151)</f>
        <v>0</v>
      </c>
      <c r="K152" s="72" t="n">
        <f aca="false" ca="false" dt2D="false" dtr="false" t="normal">SUM(K146:K151)</f>
        <v>163.81</v>
      </c>
      <c r="L152" s="72" t="n">
        <f aca="false" ca="false" dt2D="false" dtr="false" t="normal">SUM(L146:L151)</f>
        <v>132.77</v>
      </c>
      <c r="M152" s="72" t="n">
        <f aca="false" ca="false" dt2D="false" dtr="false" t="normal">SUM(M146:M151)</f>
        <v>333.70000000000005</v>
      </c>
      <c r="N152" s="72" t="n">
        <f aca="false" ca="false" dt2D="false" dtr="false" t="normal">SUM(N146:N151)</f>
        <v>16.459999999999997</v>
      </c>
      <c r="O152" s="116" t="n">
        <f aca="false" ca="false" dt2D="false" dtr="false" t="normal">SUM(O146:O151)</f>
        <v>66.3</v>
      </c>
      <c r="P152" s="116" t="n">
        <f aca="false" ca="false" dt2D="false" dtr="false" t="normal">SUM(P146:P151)</f>
        <v>0.16</v>
      </c>
      <c r="Q152" s="116" t="n">
        <f aca="false" ca="false" dt2D="false" dtr="false" t="normal">SUM(Q146:Q151)</f>
        <v>0</v>
      </c>
      <c r="R152" s="72" t="n">
        <f aca="false" ca="false" dt2D="false" dtr="false" t="normal">SUM(R146:R151)</f>
        <v>43.6</v>
      </c>
    </row>
    <row customHeight="true" ht="18" outlineLevel="0" r="153">
      <c r="A153" s="69" t="s">
        <v>53</v>
      </c>
      <c r="B153" s="70" t="s"/>
      <c r="C153" s="70" t="s"/>
      <c r="D153" s="71" t="s"/>
      <c r="E153" s="72" t="n">
        <f aca="false" ca="false" dt2D="false" dtr="false" t="normal">E142+E152</f>
        <v>191.26</v>
      </c>
      <c r="F153" s="72" t="n">
        <f aca="false" ca="false" dt2D="false" dtr="false" t="normal">F142+F152</f>
        <v>61.17</v>
      </c>
      <c r="G153" s="72" t="n">
        <f aca="false" ca="false" dt2D="false" dtr="false" t="normal">G142+G152</f>
        <v>68.11</v>
      </c>
      <c r="H153" s="72" t="n">
        <f aca="false" ca="false" dt2D="false" dtr="false" t="normal">H142+H152</f>
        <v>190.745</v>
      </c>
      <c r="I153" s="72" t="n">
        <f aca="false" ca="false" dt2D="false" dtr="false" t="normal">I142+I152</f>
        <v>1619.8500000000001</v>
      </c>
      <c r="J153" s="64" t="n"/>
      <c r="K153" s="72" t="n">
        <f aca="false" ca="false" dt2D="false" dtr="false" t="normal">K142+K152</f>
        <v>461.12</v>
      </c>
      <c r="L153" s="72" t="n">
        <f aca="false" ca="false" dt2D="false" dtr="false" t="normal">L142+L152</f>
        <v>192.51500000000001</v>
      </c>
      <c r="M153" s="72" t="n">
        <f aca="false" ca="false" dt2D="false" dtr="false" t="normal">M142+M152</f>
        <v>601.3075</v>
      </c>
      <c r="N153" s="72" t="n">
        <f aca="false" ca="false" dt2D="false" dtr="false" t="normal">N142+N152</f>
        <v>37.739999999999995</v>
      </c>
      <c r="O153" s="72" t="n">
        <f aca="false" ca="false" dt2D="false" dtr="false" t="normal">O142+O152</f>
        <v>105.375</v>
      </c>
      <c r="P153" s="72" t="n">
        <f aca="false" ca="false" dt2D="false" dtr="false" t="normal">P142+P152</f>
        <v>5.04</v>
      </c>
      <c r="Q153" s="72" t="n">
        <f aca="false" ca="false" dt2D="false" dtr="false" t="normal">Q142+Q152</f>
        <v>2.83</v>
      </c>
      <c r="R153" s="72" t="n">
        <f aca="false" ca="false" dt2D="false" dtr="false" t="normal">R142+R152</f>
        <v>45.307500000000005</v>
      </c>
    </row>
    <row outlineLevel="0" r="154">
      <c r="A154" s="73" t="n"/>
      <c r="B154" s="73" t="n"/>
      <c r="C154" s="73" t="n"/>
      <c r="D154" s="73" t="n"/>
      <c r="E154" s="74" t="n"/>
      <c r="F154" s="74" t="n"/>
      <c r="G154" s="74" t="n"/>
      <c r="H154" s="74" t="n"/>
      <c r="I154" s="74" t="n"/>
      <c r="J154" s="77" t="n"/>
      <c r="K154" s="74" t="n"/>
      <c r="L154" s="74" t="n"/>
      <c r="M154" s="95" t="n"/>
      <c r="N154" s="74" t="n"/>
      <c r="O154" s="74" t="n"/>
      <c r="P154" s="95" t="n"/>
      <c r="Q154" s="76" t="n"/>
      <c r="R154" s="74" t="n"/>
    </row>
    <row outlineLevel="0" r="155">
      <c r="A155" s="73" t="n"/>
      <c r="B155" s="73" t="n"/>
      <c r="C155" s="73" t="n"/>
      <c r="D155" s="73" t="n"/>
      <c r="E155" s="74" t="n"/>
      <c r="F155" s="74" t="n"/>
      <c r="G155" s="74" t="n"/>
      <c r="H155" s="74" t="n"/>
      <c r="I155" s="74" t="n"/>
      <c r="J155" s="77" t="n"/>
      <c r="K155" s="74" t="n"/>
      <c r="L155" s="74" t="n"/>
      <c r="M155" s="95" t="n"/>
      <c r="N155" s="74" t="n"/>
      <c r="O155" s="74" t="n"/>
      <c r="P155" s="95" t="n"/>
      <c r="Q155" s="76" t="n"/>
      <c r="R155" s="74" t="n"/>
    </row>
    <row outlineLevel="0" r="156">
      <c r="A156" s="73" t="n"/>
      <c r="B156" s="73" t="n"/>
      <c r="C156" s="73" t="n"/>
      <c r="D156" s="73" t="n"/>
      <c r="E156" s="74" t="n"/>
      <c r="F156" s="74" t="n"/>
      <c r="G156" s="74" t="n"/>
      <c r="H156" s="74" t="n"/>
      <c r="I156" s="74" t="n"/>
      <c r="J156" s="77" t="n"/>
      <c r="K156" s="74" t="n"/>
      <c r="L156" s="74" t="n"/>
      <c r="M156" s="95" t="n"/>
      <c r="N156" s="74" t="n"/>
      <c r="O156" s="74" t="n"/>
      <c r="P156" s="95" t="n"/>
      <c r="Q156" s="76" t="n"/>
      <c r="R156" s="74" t="n"/>
    </row>
    <row ht="15" outlineLevel="0" r="157">
      <c r="A157" s="1" t="s">
        <v>0</v>
      </c>
      <c r="B157" s="1" t="s"/>
      <c r="C157" s="1" t="s"/>
      <c r="D157" s="73" t="n"/>
      <c r="E157" s="74" t="n"/>
      <c r="F157" s="74" t="n"/>
      <c r="G157" s="74" t="n"/>
      <c r="H157" s="74" t="n"/>
      <c r="I157" s="74" t="n"/>
      <c r="J157" s="77" t="n"/>
      <c r="K157" s="78" t="s">
        <v>104</v>
      </c>
      <c r="L157" s="78" t="s"/>
      <c r="M157" s="78" t="s"/>
      <c r="N157" s="78" t="s"/>
      <c r="O157" s="78" t="s"/>
      <c r="P157" s="78" t="s"/>
      <c r="Q157" s="78" t="s"/>
      <c r="R157" s="78" t="s"/>
      <c r="S157" s="78" t="s"/>
      <c r="T157" s="78" t="s"/>
    </row>
    <row outlineLevel="0" r="158">
      <c r="A158" s="3" t="s">
        <v>2</v>
      </c>
      <c r="B158" s="3" t="s"/>
      <c r="C158" s="3" t="s"/>
      <c r="D158" s="73" t="n"/>
      <c r="E158" s="74" t="n"/>
      <c r="F158" s="74" t="n"/>
      <c r="G158" s="74" t="n"/>
      <c r="H158" s="74" t="n"/>
      <c r="I158" s="74" t="n"/>
      <c r="J158" s="77" t="n"/>
      <c r="K158" s="117" t="s">
        <v>105</v>
      </c>
      <c r="L158" s="117" t="s"/>
      <c r="M158" s="117" t="s"/>
      <c r="N158" s="117" t="s"/>
      <c r="O158" s="117" t="s"/>
      <c r="P158" s="117" t="s"/>
      <c r="Q158" s="117" t="s"/>
      <c r="R158" s="117" t="s"/>
      <c r="S158" s="117" t="s"/>
      <c r="T158" s="117" t="s"/>
    </row>
    <row outlineLevel="0" r="159">
      <c r="A159" s="9" t="s">
        <v>86</v>
      </c>
      <c r="B159" s="9" t="s"/>
      <c r="C159" s="9" t="s"/>
      <c r="D159" s="73" t="n"/>
      <c r="E159" s="74" t="n"/>
      <c r="F159" s="74" t="n"/>
      <c r="G159" s="74" t="n"/>
      <c r="H159" s="74" t="n"/>
      <c r="I159" s="74" t="n"/>
      <c r="J159" s="77" t="n"/>
      <c r="K159" s="81" t="s">
        <v>106</v>
      </c>
      <c r="L159" s="81" t="s"/>
      <c r="M159" s="81" t="s"/>
      <c r="N159" s="81" t="s"/>
      <c r="O159" s="81" t="s"/>
      <c r="P159" s="81" t="s"/>
      <c r="Q159" s="81" t="s"/>
      <c r="R159" s="81" t="s"/>
    </row>
    <row outlineLevel="0" r="160">
      <c r="A160" s="80" t="s">
        <v>6</v>
      </c>
      <c r="B160" s="80" t="s"/>
      <c r="C160" s="80" t="s"/>
      <c r="D160" s="73" t="n"/>
      <c r="E160" s="74" t="n"/>
      <c r="F160" s="74" t="n"/>
      <c r="G160" s="74" t="n"/>
      <c r="H160" s="74" t="n"/>
      <c r="I160" s="74" t="n"/>
      <c r="J160" s="77" t="n"/>
      <c r="K160" s="81" t="s">
        <v>107</v>
      </c>
      <c r="L160" s="81" t="s"/>
      <c r="M160" s="81" t="s"/>
      <c r="N160" s="81" t="s"/>
      <c r="O160" s="81" t="s"/>
      <c r="P160" s="81" t="s"/>
      <c r="Q160" s="81" t="s"/>
      <c r="R160" s="81" t="s"/>
    </row>
    <row ht="18.75" outlineLevel="0" r="161">
      <c r="A161" s="14" t="s">
        <v>8</v>
      </c>
      <c r="B161" s="14" t="s"/>
      <c r="C161" s="14" t="s"/>
      <c r="D161" s="14" t="s"/>
      <c r="E161" s="14" t="s"/>
      <c r="F161" s="14" t="s"/>
      <c r="G161" s="14" t="s"/>
      <c r="H161" s="14" t="s"/>
      <c r="I161" s="14" t="s"/>
      <c r="J161" s="14" t="s"/>
      <c r="K161" s="14" t="s"/>
      <c r="L161" s="14" t="s"/>
      <c r="M161" s="14" t="s"/>
      <c r="N161" s="14" t="s"/>
      <c r="O161" s="14" t="s"/>
      <c r="P161" s="14" t="s"/>
      <c r="Q161" s="14" t="s"/>
      <c r="R161" s="14" t="s"/>
    </row>
    <row ht="15.75" outlineLevel="0" r="162">
      <c r="A162" s="15" t="s">
        <v>9</v>
      </c>
      <c r="B162" s="15" t="s"/>
      <c r="C162" s="15" t="s"/>
      <c r="D162" s="15" t="s"/>
      <c r="E162" s="15" t="s"/>
      <c r="F162" s="15" t="s"/>
      <c r="G162" s="15" t="s"/>
      <c r="H162" s="15" t="s"/>
      <c r="I162" s="15" t="s"/>
      <c r="J162" s="15" t="s"/>
      <c r="K162" s="15" t="s"/>
      <c r="L162" s="15" t="s"/>
      <c r="M162" s="15" t="s"/>
      <c r="N162" s="15" t="s"/>
      <c r="O162" s="15" t="s"/>
      <c r="P162" s="15" t="s"/>
      <c r="Q162" s="15" t="s"/>
      <c r="R162" s="15" t="s"/>
    </row>
    <row ht="15.75" outlineLevel="0" r="163">
      <c r="A163" s="16" t="s">
        <v>10</v>
      </c>
      <c r="B163" s="16" t="s"/>
      <c r="C163" s="16" t="s"/>
      <c r="D163" s="16" t="s"/>
      <c r="E163" s="16" t="s"/>
      <c r="F163" s="16" t="s"/>
      <c r="G163" s="16" t="s"/>
      <c r="H163" s="16" t="s"/>
      <c r="I163" s="16" t="s"/>
      <c r="J163" s="16" t="s"/>
      <c r="K163" s="16" t="s"/>
      <c r="L163" s="16" t="s"/>
      <c r="M163" s="16" t="s"/>
      <c r="N163" s="16" t="s"/>
      <c r="O163" s="16" t="s"/>
      <c r="P163" s="16" t="s"/>
      <c r="Q163" s="16" t="s"/>
      <c r="R163" s="16" t="s"/>
    </row>
    <row customHeight="true" ht="18" outlineLevel="0" r="164">
      <c r="A164" s="82" t="s">
        <v>108</v>
      </c>
      <c r="B164" s="83" t="s"/>
      <c r="C164" s="83" t="s"/>
      <c r="D164" s="83" t="s"/>
      <c r="E164" s="83" t="s"/>
      <c r="F164" s="83" t="s"/>
      <c r="G164" s="83" t="s"/>
      <c r="H164" s="83" t="s"/>
      <c r="I164" s="83" t="s"/>
      <c r="J164" s="83" t="s"/>
      <c r="K164" s="83" t="s"/>
      <c r="L164" s="83" t="s"/>
      <c r="M164" s="83" t="s"/>
      <c r="N164" s="83" t="s"/>
      <c r="O164" s="83" t="s"/>
      <c r="P164" s="83" t="s"/>
      <c r="Q164" s="83" t="s"/>
      <c r="R164" s="84" t="s"/>
    </row>
    <row customHeight="true" ht="18.75" outlineLevel="0" r="165">
      <c r="A165" s="20" t="s">
        <v>12</v>
      </c>
      <c r="B165" s="21" t="s"/>
      <c r="C165" s="21" t="s"/>
      <c r="D165" s="21" t="s"/>
      <c r="E165" s="21" t="s"/>
      <c r="F165" s="21" t="s"/>
      <c r="G165" s="21" t="s"/>
      <c r="H165" s="21" t="s"/>
      <c r="I165" s="21" t="s"/>
      <c r="J165" s="21" t="s"/>
      <c r="K165" s="21" t="s"/>
      <c r="L165" s="21" t="s"/>
      <c r="M165" s="21" t="s"/>
      <c r="N165" s="21" t="s"/>
      <c r="O165" s="21" t="s"/>
      <c r="P165" s="21" t="s"/>
      <c r="Q165" s="21" t="s"/>
      <c r="R165" s="22" t="s"/>
    </row>
    <row customHeight="true" ht="18" outlineLevel="0" r="166">
      <c r="A166" s="23" t="s">
        <v>13</v>
      </c>
      <c r="B166" s="24" t="s">
        <v>14</v>
      </c>
      <c r="C166" s="23" t="s">
        <v>15</v>
      </c>
      <c r="D166" s="24" t="s">
        <v>59</v>
      </c>
      <c r="E166" s="24" t="s">
        <v>17</v>
      </c>
      <c r="F166" s="23" t="s">
        <v>18</v>
      </c>
      <c r="G166" s="23" t="s">
        <v>19</v>
      </c>
      <c r="H166" s="23" t="s">
        <v>20</v>
      </c>
      <c r="I166" s="24" t="s">
        <v>21</v>
      </c>
      <c r="J166" s="26" t="n"/>
      <c r="K166" s="27" t="s">
        <v>22</v>
      </c>
      <c r="L166" s="27" t="n"/>
      <c r="M166" s="27" t="n"/>
      <c r="N166" s="27" t="n"/>
      <c r="O166" s="24" t="s">
        <v>23</v>
      </c>
      <c r="P166" s="28" t="s"/>
      <c r="Q166" s="28" t="s"/>
      <c r="R166" s="29" t="s"/>
    </row>
    <row customHeight="true" ht="15" outlineLevel="0" r="167">
      <c r="A167" s="30" t="s"/>
      <c r="B167" s="31" t="s"/>
      <c r="C167" s="30" t="s"/>
      <c r="D167" s="31" t="s"/>
      <c r="E167" s="31" t="s"/>
      <c r="F167" s="30" t="s"/>
      <c r="G167" s="30" t="s"/>
      <c r="H167" s="30" t="s"/>
      <c r="I167" s="31" t="s"/>
      <c r="J167" s="26" t="n"/>
      <c r="K167" s="24" t="s">
        <v>24</v>
      </c>
      <c r="L167" s="33" t="s">
        <v>25</v>
      </c>
      <c r="M167" s="33" t="s">
        <v>26</v>
      </c>
      <c r="N167" s="33" t="s">
        <v>27</v>
      </c>
      <c r="O167" s="33" t="s">
        <v>28</v>
      </c>
      <c r="P167" s="33" t="s">
        <v>29</v>
      </c>
      <c r="Q167" s="33" t="s">
        <v>30</v>
      </c>
      <c r="R167" s="33" t="s">
        <v>31</v>
      </c>
    </row>
    <row customHeight="true" ht="27.75" outlineLevel="0" r="168">
      <c r="A168" s="34" t="n">
        <v>210</v>
      </c>
      <c r="B168" s="34" t="s">
        <v>32</v>
      </c>
      <c r="C168" s="98" t="s">
        <v>109</v>
      </c>
      <c r="D168" s="40" t="n">
        <v>200</v>
      </c>
      <c r="E168" s="42" t="n">
        <v>79.42</v>
      </c>
      <c r="F168" s="42" t="n">
        <v>13.7</v>
      </c>
      <c r="G168" s="42" t="n">
        <v>27.6</v>
      </c>
      <c r="H168" s="42" t="n">
        <v>14.5</v>
      </c>
      <c r="I168" s="42" t="n">
        <v>362.1</v>
      </c>
      <c r="J168" s="64" t="n"/>
      <c r="K168" s="42" t="n">
        <v>113.9</v>
      </c>
      <c r="L168" s="42" t="n">
        <v>19.5</v>
      </c>
      <c r="M168" s="42" t="n">
        <v>259.8</v>
      </c>
      <c r="N168" s="42" t="n">
        <v>3</v>
      </c>
      <c r="O168" s="42" t="n">
        <v>339.8</v>
      </c>
      <c r="P168" s="42" t="n">
        <v>0.2</v>
      </c>
      <c r="Q168" s="42" t="n">
        <v>0</v>
      </c>
      <c r="R168" s="42" t="n">
        <v>0.3</v>
      </c>
      <c r="S168" s="0" t="n"/>
      <c r="T168" s="0" t="n"/>
      <c r="U168" s="0" t="n"/>
      <c r="V168" s="0" t="n"/>
      <c r="W168" s="0" t="n"/>
      <c r="X168" s="0" t="n"/>
      <c r="Y168" s="0" t="n"/>
      <c r="Z168" s="0" t="n"/>
      <c r="AA168" s="0" t="n"/>
      <c r="AB168" s="0" t="n"/>
      <c r="AC168" s="0" t="n"/>
      <c r="AD168" s="0" t="n"/>
      <c r="AE168" s="0" t="n"/>
      <c r="AF168" s="0" t="n"/>
      <c r="AG168" s="0" t="n"/>
      <c r="AH168" s="0" t="n"/>
      <c r="AI168" s="0" t="n"/>
    </row>
    <row customHeight="true" ht="18" outlineLevel="0" r="169">
      <c r="A169" s="99" t="n"/>
      <c r="B169" s="40" t="s">
        <v>35</v>
      </c>
      <c r="C169" s="88" t="s">
        <v>61</v>
      </c>
      <c r="D169" s="40" t="n">
        <v>70</v>
      </c>
      <c r="E169" s="42" t="n">
        <v>6.72</v>
      </c>
      <c r="F169" s="42" t="n">
        <v>9.48</v>
      </c>
      <c r="G169" s="42" t="n">
        <v>1.6</v>
      </c>
      <c r="H169" s="42" t="n">
        <v>57.6</v>
      </c>
      <c r="I169" s="42" t="n">
        <v>280.5</v>
      </c>
      <c r="J169" s="100" t="n"/>
      <c r="K169" s="42" t="n">
        <v>27.6</v>
      </c>
      <c r="L169" s="42" t="n">
        <v>39.6</v>
      </c>
      <c r="M169" s="42" t="n">
        <v>104.4</v>
      </c>
      <c r="N169" s="42" t="n">
        <v>1.32</v>
      </c>
      <c r="O169" s="43" t="n">
        <v>0</v>
      </c>
      <c r="P169" s="42" t="n">
        <v>0.12</v>
      </c>
      <c r="Q169" s="42" t="n">
        <v>0.3</v>
      </c>
      <c r="R169" s="42" t="n">
        <v>0.3</v>
      </c>
      <c r="S169" s="0" t="n"/>
      <c r="T169" s="0" t="n"/>
      <c r="U169" s="0" t="n"/>
      <c r="V169" s="0" t="n"/>
      <c r="W169" s="0" t="n"/>
      <c r="X169" s="0" t="n"/>
      <c r="Y169" s="0" t="n"/>
      <c r="Z169" s="0" t="n"/>
      <c r="AA169" s="0" t="n"/>
      <c r="AB169" s="0" t="n"/>
      <c r="AC169" s="0" t="n"/>
      <c r="AD169" s="0" t="n"/>
      <c r="AE169" s="0" t="n"/>
      <c r="AF169" s="0" t="n"/>
      <c r="AG169" s="0" t="n"/>
      <c r="AH169" s="0" t="n"/>
      <c r="AI169" s="0" t="n"/>
      <c r="AJ169" s="0" t="n"/>
      <c r="AK169" s="0" t="n"/>
      <c r="AL169" s="0" t="n"/>
      <c r="AM169" s="0" t="n"/>
      <c r="AN169" s="0" t="n"/>
      <c r="AO169" s="0" t="n"/>
      <c r="AP169" s="0" t="n"/>
      <c r="AQ169" s="0" t="n"/>
      <c r="AR169" s="0" t="n"/>
      <c r="AS169" s="0" t="n"/>
      <c r="AT169" s="0" t="n"/>
      <c r="AU169" s="0" t="n"/>
      <c r="AV169" s="0" t="n"/>
      <c r="AW169" s="0" t="n"/>
    </row>
    <row customHeight="true" ht="18" outlineLevel="0" r="170">
      <c r="A170" s="40" t="n"/>
      <c r="B170" s="40" t="s">
        <v>37</v>
      </c>
      <c r="C170" s="41" t="s">
        <v>40</v>
      </c>
      <c r="D170" s="40" t="n">
        <v>30</v>
      </c>
      <c r="E170" s="42" t="n">
        <v>7.8</v>
      </c>
      <c r="F170" s="42" t="n">
        <v>7.1</v>
      </c>
      <c r="G170" s="42" t="n">
        <v>8.1</v>
      </c>
      <c r="H170" s="42" t="n">
        <v>30.15</v>
      </c>
      <c r="I170" s="42" t="n">
        <v>208.35</v>
      </c>
      <c r="J170" s="41" t="n"/>
      <c r="K170" s="42" t="n">
        <v>10.35</v>
      </c>
      <c r="L170" s="42" t="n">
        <v>4.5</v>
      </c>
      <c r="M170" s="42" t="n">
        <v>29.25</v>
      </c>
      <c r="N170" s="42" t="n">
        <v>1.89</v>
      </c>
      <c r="O170" s="40" t="n">
        <v>0</v>
      </c>
      <c r="P170" s="42" t="n">
        <v>0.16</v>
      </c>
      <c r="Q170" s="42" t="n">
        <v>0.77</v>
      </c>
      <c r="R170" s="43" t="n">
        <v>0</v>
      </c>
      <c r="S170" s="0" t="n"/>
      <c r="T170" s="0" t="n"/>
      <c r="U170" s="0" t="n"/>
      <c r="V170" s="0" t="n"/>
      <c r="W170" s="0" t="n"/>
      <c r="X170" s="0" t="n"/>
      <c r="Y170" s="0" t="n"/>
      <c r="Z170" s="0" t="n"/>
      <c r="AA170" s="0" t="n"/>
      <c r="AB170" s="0" t="n"/>
      <c r="AC170" s="0" t="n"/>
      <c r="AD170" s="0" t="n"/>
      <c r="AE170" s="0" t="n"/>
      <c r="AF170" s="0" t="n"/>
      <c r="AG170" s="0" t="n"/>
      <c r="AH170" s="0" t="n"/>
      <c r="AI170" s="0" t="n"/>
      <c r="AJ170" s="0" t="n"/>
      <c r="AK170" s="0" t="n"/>
      <c r="AL170" s="0" t="n"/>
      <c r="AM170" s="0" t="n"/>
      <c r="AN170" s="0" t="n"/>
      <c r="AO170" s="0" t="n"/>
      <c r="AP170" s="0" t="n"/>
      <c r="AQ170" s="0" t="n"/>
      <c r="AR170" s="0" t="n"/>
      <c r="AS170" s="0" t="n"/>
      <c r="AT170" s="0" t="n"/>
      <c r="AU170" s="0" t="n"/>
      <c r="AV170" s="0" t="n"/>
      <c r="AW170" s="0" t="n"/>
    </row>
    <row customHeight="true" ht="18" outlineLevel="0" r="171">
      <c r="A171" s="40" t="n">
        <v>376</v>
      </c>
      <c r="B171" s="40" t="s">
        <v>39</v>
      </c>
      <c r="C171" s="41" t="s">
        <v>62</v>
      </c>
      <c r="D171" s="40" t="n">
        <v>200</v>
      </c>
      <c r="E171" s="42" t="n">
        <v>1.93</v>
      </c>
      <c r="F171" s="42" t="n">
        <v>0.1</v>
      </c>
      <c r="G171" s="43" t="n">
        <v>0</v>
      </c>
      <c r="H171" s="42" t="n">
        <v>15</v>
      </c>
      <c r="I171" s="42" t="n">
        <v>60</v>
      </c>
      <c r="J171" s="64" t="n"/>
      <c r="K171" s="42" t="n">
        <v>5</v>
      </c>
      <c r="L171" s="42" t="n">
        <v>0</v>
      </c>
      <c r="M171" s="42" t="n">
        <v>0</v>
      </c>
      <c r="N171" s="42" t="n">
        <v>2</v>
      </c>
      <c r="O171" s="43" t="n">
        <v>0</v>
      </c>
      <c r="P171" s="43" t="n">
        <v>0</v>
      </c>
      <c r="Q171" s="43" t="n">
        <v>0</v>
      </c>
      <c r="R171" s="43" t="n">
        <v>0</v>
      </c>
      <c r="S171" s="56" t="n"/>
    </row>
    <row outlineLevel="0" r="172">
      <c r="A172" s="33" t="s">
        <v>43</v>
      </c>
      <c r="B172" s="51" t="s"/>
      <c r="C172" s="52" t="s"/>
      <c r="D172" s="24" t="n">
        <v>500</v>
      </c>
      <c r="E172" s="72" t="n">
        <f aca="false" ca="false" dt2D="false" dtr="false" t="normal">SUM(E168:E171)</f>
        <v>95.87</v>
      </c>
      <c r="F172" s="72" t="n">
        <f aca="false" ca="false" dt2D="false" dtr="false" t="normal">SUM(F168:F171)</f>
        <v>30.380000000000003</v>
      </c>
      <c r="G172" s="72" t="n">
        <f aca="false" ca="false" dt2D="false" dtr="false" t="normal">SUM(G168:G171)</f>
        <v>37.300000000000004</v>
      </c>
      <c r="H172" s="72" t="n">
        <f aca="false" ca="false" dt2D="false" dtr="false" t="normal">SUM(H168:H171)</f>
        <v>117.25</v>
      </c>
      <c r="I172" s="72" t="n">
        <f aca="false" ca="false" dt2D="false" dtr="false" t="normal">SUM(I168:I171)</f>
        <v>910.95</v>
      </c>
      <c r="J172" s="72" t="n">
        <f aca="false" ca="false" dt2D="false" dtr="false" t="normal">SUM(J168:J171)</f>
        <v>0</v>
      </c>
      <c r="K172" s="72" t="n">
        <f aca="false" ca="false" dt2D="false" dtr="false" t="normal">SUM(K168:K171)</f>
        <v>156.85</v>
      </c>
      <c r="L172" s="72" t="n">
        <f aca="false" ca="false" dt2D="false" dtr="false" t="normal">SUM(L168:L171)</f>
        <v>63.6</v>
      </c>
      <c r="M172" s="72" t="n">
        <f aca="false" ca="false" dt2D="false" dtr="false" t="normal">SUM(M168:M171)</f>
        <v>393.45000000000005</v>
      </c>
      <c r="N172" s="72" t="n">
        <f aca="false" ca="false" dt2D="false" dtr="false" t="normal">SUM(N168:N171)</f>
        <v>8.21</v>
      </c>
      <c r="O172" s="72" t="n">
        <f aca="false" ca="false" dt2D="false" dtr="false" t="normal">SUM(O168:O171)</f>
        <v>339.8</v>
      </c>
      <c r="P172" s="72" t="n">
        <f aca="false" ca="false" dt2D="false" dtr="false" t="normal">SUM(P168:P171)</f>
        <v>0.48</v>
      </c>
      <c r="Q172" s="72" t="n">
        <f aca="false" ca="false" dt2D="false" dtr="false" t="normal">SUM(Q168:Q171)</f>
        <v>1.07</v>
      </c>
      <c r="R172" s="72" t="n">
        <f aca="false" ca="false" dt2D="false" dtr="false" t="normal">SUM(R168:R171)</f>
        <v>0.6</v>
      </c>
    </row>
    <row customHeight="true" ht="18" outlineLevel="0" r="173">
      <c r="A173" s="20" t="s">
        <v>44</v>
      </c>
      <c r="B173" s="21" t="s"/>
      <c r="C173" s="21" t="s"/>
      <c r="D173" s="21" t="s"/>
      <c r="E173" s="21" t="s"/>
      <c r="F173" s="21" t="s"/>
      <c r="G173" s="21" t="s"/>
      <c r="H173" s="21" t="s"/>
      <c r="I173" s="21" t="s"/>
      <c r="J173" s="21" t="s"/>
      <c r="K173" s="21" t="s"/>
      <c r="L173" s="21" t="s"/>
      <c r="M173" s="21" t="s"/>
      <c r="N173" s="21" t="s"/>
      <c r="O173" s="21" t="s"/>
      <c r="P173" s="21" t="s"/>
      <c r="Q173" s="21" t="s"/>
      <c r="R173" s="22" t="s"/>
    </row>
    <row customHeight="true" ht="18" outlineLevel="0" r="174">
      <c r="A174" s="23" t="s">
        <v>13</v>
      </c>
      <c r="B174" s="24" t="s">
        <v>14</v>
      </c>
      <c r="C174" s="23" t="s">
        <v>15</v>
      </c>
      <c r="D174" s="24" t="s">
        <v>59</v>
      </c>
      <c r="E174" s="24" t="s">
        <v>17</v>
      </c>
      <c r="F174" s="23" t="s">
        <v>18</v>
      </c>
      <c r="G174" s="23" t="s">
        <v>19</v>
      </c>
      <c r="H174" s="23" t="s">
        <v>20</v>
      </c>
      <c r="I174" s="24" t="s">
        <v>21</v>
      </c>
      <c r="J174" s="26" t="n"/>
      <c r="K174" s="27" t="s">
        <v>22</v>
      </c>
      <c r="L174" s="27" t="n"/>
      <c r="M174" s="27" t="n"/>
      <c r="N174" s="27" t="n"/>
      <c r="O174" s="24" t="s">
        <v>23</v>
      </c>
      <c r="P174" s="28" t="s"/>
      <c r="Q174" s="28" t="s"/>
      <c r="R174" s="29" t="s"/>
    </row>
    <row customHeight="true" ht="15" outlineLevel="0" r="175">
      <c r="A175" s="30" t="s"/>
      <c r="B175" s="31" t="s"/>
      <c r="C175" s="30" t="s"/>
      <c r="D175" s="31" t="s"/>
      <c r="E175" s="31" t="s"/>
      <c r="F175" s="30" t="s"/>
      <c r="G175" s="30" t="s"/>
      <c r="H175" s="30" t="s"/>
      <c r="I175" s="31" t="s"/>
      <c r="J175" s="26" t="n"/>
      <c r="K175" s="24" t="s">
        <v>24</v>
      </c>
      <c r="L175" s="33" t="s">
        <v>25</v>
      </c>
      <c r="M175" s="33" t="s">
        <v>26</v>
      </c>
      <c r="N175" s="33" t="s">
        <v>27</v>
      </c>
      <c r="O175" s="33" t="s">
        <v>28</v>
      </c>
      <c r="P175" s="33" t="s">
        <v>29</v>
      </c>
      <c r="Q175" s="33" t="s">
        <v>30</v>
      </c>
      <c r="R175" s="33" t="s">
        <v>31</v>
      </c>
    </row>
    <row customFormat="true" customHeight="true" ht="17.25" outlineLevel="0" r="176" s="57">
      <c r="A176" s="58" t="n">
        <v>52</v>
      </c>
      <c r="B176" s="58" t="s">
        <v>32</v>
      </c>
      <c r="C176" s="59" t="s">
        <v>45</v>
      </c>
      <c r="D176" s="58" t="n">
        <v>60</v>
      </c>
      <c r="E176" s="58" t="n">
        <v>5.9</v>
      </c>
      <c r="F176" s="60" t="n">
        <v>1</v>
      </c>
      <c r="G176" s="60" t="n">
        <v>3.6</v>
      </c>
      <c r="H176" s="60" t="n">
        <v>6.6</v>
      </c>
      <c r="I176" s="60" t="n">
        <v>62.4</v>
      </c>
      <c r="J176" s="60" t="n"/>
      <c r="K176" s="60" t="n">
        <v>21.1</v>
      </c>
      <c r="L176" s="60" t="n">
        <v>12.5</v>
      </c>
      <c r="M176" s="60" t="n">
        <v>24.6</v>
      </c>
      <c r="N176" s="60" t="n">
        <v>0.8</v>
      </c>
      <c r="O176" s="61" t="n">
        <v>0</v>
      </c>
      <c r="P176" s="60" t="n">
        <v>0</v>
      </c>
      <c r="Q176" s="60" t="n">
        <v>0.1</v>
      </c>
      <c r="R176" s="60" t="n">
        <v>5.7</v>
      </c>
      <c r="S176" s="62" t="n"/>
      <c r="T176" s="62" t="n"/>
      <c r="U176" s="62" t="n"/>
      <c r="V176" s="62" t="n"/>
      <c r="W176" s="62" t="n"/>
      <c r="X176" s="62" t="n"/>
      <c r="Y176" s="62" t="n"/>
      <c r="Z176" s="62" t="n"/>
      <c r="AA176" s="62" t="n"/>
      <c r="AB176" s="62" t="n"/>
      <c r="AC176" s="62" t="n"/>
      <c r="AD176" s="62" t="n"/>
      <c r="AE176" s="62" t="n"/>
      <c r="AF176" s="62" t="n"/>
      <c r="AG176" s="62" t="n"/>
      <c r="AH176" s="62" t="n"/>
      <c r="AI176" s="62" t="n"/>
      <c r="AJ176" s="62" t="n"/>
      <c r="AK176" s="62" t="n"/>
      <c r="AL176" s="62" t="n"/>
      <c r="AM176" s="62" t="n"/>
      <c r="AN176" s="62" t="n"/>
      <c r="AO176" s="62" t="n"/>
      <c r="AP176" s="62" t="n"/>
      <c r="AQ176" s="62" t="n"/>
      <c r="AR176" s="62" t="n"/>
      <c r="AS176" s="62" t="n"/>
      <c r="AT176" s="62" t="n"/>
      <c r="AU176" s="62" t="n"/>
      <c r="AV176" s="62" t="n"/>
      <c r="AW176" s="62" t="n"/>
    </row>
    <row customHeight="true" ht="32.25" outlineLevel="0" r="177">
      <c r="A177" s="40" t="n">
        <v>103</v>
      </c>
      <c r="B177" s="40" t="s">
        <v>35</v>
      </c>
      <c r="C177" s="63" t="s">
        <v>110</v>
      </c>
      <c r="D177" s="34" t="n">
        <v>200</v>
      </c>
      <c r="E177" s="118" t="n">
        <v>9.28</v>
      </c>
      <c r="F177" s="42" t="n">
        <v>2.15</v>
      </c>
      <c r="G177" s="42" t="n">
        <v>2.27</v>
      </c>
      <c r="H177" s="40" t="n">
        <v>13.96</v>
      </c>
      <c r="I177" s="118" t="n">
        <v>94.6</v>
      </c>
      <c r="J177" s="41" t="n"/>
      <c r="K177" s="42" t="n">
        <v>23.36</v>
      </c>
      <c r="L177" s="42" t="n">
        <v>21.82</v>
      </c>
      <c r="M177" s="42" t="n">
        <v>54.06</v>
      </c>
      <c r="N177" s="42" t="n">
        <v>0.9</v>
      </c>
      <c r="O177" s="43" t="n">
        <v>0</v>
      </c>
      <c r="P177" s="40" t="n">
        <v>0.09</v>
      </c>
      <c r="Q177" s="42" t="n">
        <v>0.946</v>
      </c>
      <c r="R177" s="42" t="n">
        <v>6.6</v>
      </c>
    </row>
    <row customHeight="true" ht="18" outlineLevel="0" r="178">
      <c r="A178" s="40" t="n">
        <v>229</v>
      </c>
      <c r="B178" s="40" t="s">
        <v>37</v>
      </c>
      <c r="C178" s="87" t="s">
        <v>111</v>
      </c>
      <c r="D178" s="40" t="n">
        <v>120</v>
      </c>
      <c r="E178" s="42" t="n">
        <v>36.37</v>
      </c>
      <c r="F178" s="42" t="n">
        <v>10.92</v>
      </c>
      <c r="G178" s="42" t="n">
        <v>5.76</v>
      </c>
      <c r="H178" s="42" t="n">
        <v>5.76</v>
      </c>
      <c r="I178" s="65" t="n">
        <v>118.8</v>
      </c>
      <c r="J178" s="91" t="n"/>
      <c r="K178" s="42" t="n">
        <v>42.59</v>
      </c>
      <c r="L178" s="42" t="n">
        <v>40.97</v>
      </c>
      <c r="M178" s="42" t="n">
        <v>155.53</v>
      </c>
      <c r="N178" s="42" t="n">
        <v>0.79</v>
      </c>
      <c r="O178" s="42" t="n">
        <v>1.82</v>
      </c>
      <c r="P178" s="42" t="n">
        <v>6.24</v>
      </c>
      <c r="Q178" s="42" t="n">
        <v>0.96</v>
      </c>
      <c r="R178" s="42" t="n">
        <v>2.88</v>
      </c>
      <c r="S178" s="44" t="n"/>
    </row>
    <row customHeight="true" ht="17.25" outlineLevel="0" r="179">
      <c r="A179" s="40" t="n">
        <v>304</v>
      </c>
      <c r="B179" s="40" t="s">
        <v>39</v>
      </c>
      <c r="C179" s="41" t="s">
        <v>112</v>
      </c>
      <c r="D179" s="40" t="n">
        <v>150</v>
      </c>
      <c r="E179" s="42" t="n">
        <v>15.42</v>
      </c>
      <c r="F179" s="42" t="n">
        <v>3.8</v>
      </c>
      <c r="G179" s="42" t="n">
        <v>6.1</v>
      </c>
      <c r="H179" s="42" t="n">
        <v>41.4</v>
      </c>
      <c r="I179" s="42" t="n">
        <v>235.7</v>
      </c>
      <c r="J179" s="93" t="n"/>
      <c r="K179" s="42" t="n">
        <v>140.8</v>
      </c>
      <c r="L179" s="42" t="n">
        <v>115.2</v>
      </c>
      <c r="M179" s="42" t="n">
        <v>392.1</v>
      </c>
      <c r="N179" s="42" t="n">
        <v>3.6</v>
      </c>
      <c r="O179" s="42" t="n">
        <v>0.1</v>
      </c>
      <c r="P179" s="42" t="n">
        <v>42.8</v>
      </c>
      <c r="Q179" s="42" t="n">
        <v>4.5</v>
      </c>
      <c r="R179" s="110" t="n">
        <v>0</v>
      </c>
      <c r="S179" s="44" t="n"/>
    </row>
    <row customHeight="true" ht="18" outlineLevel="0" r="180">
      <c r="A180" s="40" t="n">
        <v>349</v>
      </c>
      <c r="B180" s="40" t="s">
        <v>41</v>
      </c>
      <c r="C180" s="63" t="s">
        <v>113</v>
      </c>
      <c r="D180" s="40" t="n">
        <v>200</v>
      </c>
      <c r="E180" s="42" t="n">
        <v>6.22</v>
      </c>
      <c r="F180" s="42" t="n">
        <v>0.6</v>
      </c>
      <c r="G180" s="42" t="n">
        <v>0.09</v>
      </c>
      <c r="H180" s="42" t="n">
        <v>32.01</v>
      </c>
      <c r="I180" s="42" t="n">
        <v>132.8</v>
      </c>
      <c r="J180" s="64" t="n"/>
      <c r="K180" s="42" t="n">
        <v>32.48</v>
      </c>
      <c r="L180" s="42" t="n">
        <v>17.46</v>
      </c>
      <c r="M180" s="42" t="n">
        <v>23.44</v>
      </c>
      <c r="N180" s="42" t="n">
        <v>0.7</v>
      </c>
      <c r="O180" s="43" t="n">
        <v>0</v>
      </c>
      <c r="P180" s="42" t="n">
        <v>0.02</v>
      </c>
      <c r="Q180" s="42" t="n">
        <v>0.26</v>
      </c>
      <c r="R180" s="42" t="n">
        <v>0.73</v>
      </c>
      <c r="S180" s="44" t="n"/>
    </row>
    <row customFormat="true" customHeight="true" ht="18" outlineLevel="0" r="181" s="119">
      <c r="A181" s="40" t="n"/>
      <c r="B181" s="58" t="s">
        <v>51</v>
      </c>
      <c r="C181" s="63" t="s">
        <v>50</v>
      </c>
      <c r="D181" s="40" t="n">
        <v>30</v>
      </c>
      <c r="E181" s="42" t="n">
        <v>2.4</v>
      </c>
      <c r="F181" s="42" t="n">
        <v>1.68</v>
      </c>
      <c r="G181" s="42" t="n">
        <v>0.33</v>
      </c>
      <c r="H181" s="42" t="n">
        <v>14.82</v>
      </c>
      <c r="I181" s="42" t="n">
        <v>68.97</v>
      </c>
      <c r="J181" s="64" t="n"/>
      <c r="K181" s="42" t="n">
        <v>6.9</v>
      </c>
      <c r="L181" s="42" t="n">
        <v>7.5</v>
      </c>
      <c r="M181" s="42" t="n">
        <v>31.8</v>
      </c>
      <c r="N181" s="42" t="n">
        <v>0.93</v>
      </c>
      <c r="O181" s="43" t="n">
        <v>0</v>
      </c>
      <c r="P181" s="42" t="n">
        <v>0.03</v>
      </c>
      <c r="Q181" s="43" t="n">
        <v>0</v>
      </c>
      <c r="R181" s="43" t="n">
        <v>0</v>
      </c>
      <c r="S181" s="55" t="n"/>
      <c r="T181" s="0" t="n"/>
      <c r="U181" s="0" t="n"/>
      <c r="V181" s="0" t="n"/>
      <c r="W181" s="0" t="n"/>
      <c r="X181" s="0" t="n"/>
      <c r="Y181" s="0" t="n"/>
      <c r="Z181" s="0" t="n"/>
      <c r="AA181" s="0" t="n"/>
      <c r="AB181" s="0" t="n"/>
      <c r="AC181" s="0" t="n"/>
      <c r="AD181" s="0" t="n"/>
      <c r="AE181" s="0" t="n"/>
      <c r="AF181" s="0" t="n"/>
      <c r="AG181" s="0" t="n"/>
      <c r="AH181" s="0" t="n"/>
      <c r="AI181" s="0" t="n"/>
      <c r="AJ181" s="0" t="n"/>
      <c r="AK181" s="0" t="n"/>
      <c r="AL181" s="0" t="n"/>
      <c r="AM181" s="0" t="n"/>
      <c r="AN181" s="0" t="n"/>
      <c r="AO181" s="0" t="n"/>
      <c r="AP181" s="0" t="n"/>
      <c r="AQ181" s="0" t="n"/>
      <c r="AR181" s="0" t="n"/>
      <c r="AS181" s="0" t="n"/>
      <c r="AT181" s="0" t="n"/>
      <c r="AU181" s="0" t="n"/>
      <c r="AV181" s="0" t="n"/>
      <c r="AW181" s="0" t="n"/>
    </row>
    <row customFormat="true" customHeight="true" ht="18" outlineLevel="0" r="182" s="119">
      <c r="A182" s="40" t="n"/>
      <c r="B182" s="40" t="s">
        <v>71</v>
      </c>
      <c r="C182" s="41" t="s">
        <v>52</v>
      </c>
      <c r="D182" s="40" t="n">
        <v>30</v>
      </c>
      <c r="E182" s="39" t="n">
        <v>2.88</v>
      </c>
      <c r="F182" s="42" t="n">
        <v>2.37</v>
      </c>
      <c r="G182" s="42" t="n">
        <v>0.3</v>
      </c>
      <c r="H182" s="42" t="n">
        <v>14.49</v>
      </c>
      <c r="I182" s="42" t="n">
        <v>70.14</v>
      </c>
      <c r="J182" s="64" t="n"/>
      <c r="K182" s="42" t="n">
        <v>6.9</v>
      </c>
      <c r="L182" s="42" t="n">
        <v>9.9</v>
      </c>
      <c r="M182" s="42" t="n">
        <v>26.1</v>
      </c>
      <c r="N182" s="42" t="n">
        <v>0.33</v>
      </c>
      <c r="O182" s="43" t="n">
        <v>0</v>
      </c>
      <c r="P182" s="42" t="n">
        <v>0.03</v>
      </c>
      <c r="Q182" s="43" t="n">
        <v>0</v>
      </c>
      <c r="R182" s="43" t="n">
        <v>0</v>
      </c>
      <c r="S182" s="44" t="n"/>
      <c r="T182" s="0" t="n"/>
      <c r="U182" s="0" t="n"/>
      <c r="V182" s="0" t="n"/>
      <c r="W182" s="0" t="n"/>
      <c r="X182" s="0" t="n"/>
      <c r="Y182" s="0" t="n"/>
      <c r="Z182" s="0" t="n"/>
      <c r="AA182" s="0" t="n"/>
      <c r="AB182" s="0" t="n"/>
      <c r="AC182" s="0" t="n"/>
      <c r="AD182" s="0" t="n"/>
      <c r="AE182" s="0" t="n"/>
      <c r="AF182" s="0" t="n"/>
      <c r="AG182" s="0" t="n"/>
      <c r="AH182" s="0" t="n"/>
      <c r="AI182" s="0" t="n"/>
      <c r="AJ182" s="0" t="n"/>
      <c r="AK182" s="0" t="n"/>
      <c r="AL182" s="0" t="n"/>
      <c r="AM182" s="0" t="n"/>
      <c r="AN182" s="0" t="n"/>
      <c r="AO182" s="0" t="n"/>
      <c r="AP182" s="0" t="n"/>
      <c r="AQ182" s="0" t="n"/>
      <c r="AR182" s="0" t="n"/>
      <c r="AS182" s="0" t="n"/>
      <c r="AT182" s="0" t="n"/>
      <c r="AU182" s="0" t="n"/>
      <c r="AV182" s="0" t="n"/>
      <c r="AW182" s="0" t="n"/>
    </row>
    <row customHeight="true" ht="18" outlineLevel="0" r="183">
      <c r="A183" s="33" t="s">
        <v>43</v>
      </c>
      <c r="B183" s="51" t="s"/>
      <c r="C183" s="52" t="s"/>
      <c r="D183" s="24" t="n">
        <v>790</v>
      </c>
      <c r="E183" s="54" t="n">
        <f aca="false" ca="false" dt2D="false" dtr="false" t="normal">SUM(E176:E182)</f>
        <v>78.47</v>
      </c>
      <c r="F183" s="54" t="n">
        <f aca="false" ca="false" dt2D="false" dtr="false" t="normal">SUM(F176:F182)</f>
        <v>22.520000000000003</v>
      </c>
      <c r="G183" s="54" t="n">
        <f aca="false" ca="false" dt2D="false" dtr="false" t="normal">SUM(G176:G182)</f>
        <v>18.449999999999996</v>
      </c>
      <c r="H183" s="54" t="n">
        <f aca="false" ca="false" dt2D="false" dtr="false" t="normal">SUM(H176:H182)</f>
        <v>129.04</v>
      </c>
      <c r="I183" s="54" t="n">
        <f aca="false" ca="false" dt2D="false" dtr="false" t="normal">SUM(I176:I182)</f>
        <v>783.41</v>
      </c>
      <c r="J183" s="54" t="n">
        <f aca="false" ca="false" dt2D="false" dtr="false" t="normal">SUM(J176:J182)</f>
        <v>0</v>
      </c>
      <c r="K183" s="54" t="n">
        <f aca="false" ca="false" dt2D="false" dtr="false" t="normal">SUM(K176:K182)</f>
        <v>274.13</v>
      </c>
      <c r="L183" s="54" t="n">
        <f aca="false" ca="false" dt2D="false" dtr="false" t="normal">SUM(L176:L182)</f>
        <v>225.35000000000002</v>
      </c>
      <c r="M183" s="54" t="n">
        <f aca="false" ca="false" dt2D="false" dtr="false" t="normal">SUM(M176:M182)</f>
        <v>707.63</v>
      </c>
      <c r="N183" s="54" t="n">
        <f aca="false" ca="false" dt2D="false" dtr="false" t="normal">SUM(N176:N182)</f>
        <v>8.049999999999999</v>
      </c>
      <c r="O183" s="54" t="n">
        <f aca="false" ca="false" dt2D="false" dtr="false" t="normal">SUM(O176:O182)</f>
        <v>1.9200000000000002</v>
      </c>
      <c r="P183" s="54" t="n">
        <f aca="false" ca="false" dt2D="false" dtr="false" t="normal">SUM(P176:P182)</f>
        <v>49.21</v>
      </c>
      <c r="Q183" s="54" t="n">
        <f aca="false" ca="false" dt2D="false" dtr="false" t="normal">SUM(Q176:Q182)</f>
        <v>6.766</v>
      </c>
      <c r="R183" s="54" t="n">
        <f aca="false" ca="false" dt2D="false" dtr="false" t="normal">SUM(R176:R182)</f>
        <v>15.91</v>
      </c>
    </row>
    <row customHeight="true" ht="18" outlineLevel="0" r="184">
      <c r="A184" s="69" t="s">
        <v>53</v>
      </c>
      <c r="B184" s="70" t="s"/>
      <c r="C184" s="70" t="s"/>
      <c r="D184" s="71" t="s"/>
      <c r="E184" s="72" t="n">
        <f aca="false" ca="false" dt2D="false" dtr="false" t="normal">E172+E183</f>
        <v>174.34</v>
      </c>
      <c r="F184" s="72" t="n">
        <f aca="false" ca="false" dt2D="false" dtr="false" t="normal">F172+F183</f>
        <v>52.900000000000006</v>
      </c>
      <c r="G184" s="72" t="n">
        <f aca="false" ca="false" dt2D="false" dtr="false" t="normal">G172+G183</f>
        <v>55.75</v>
      </c>
      <c r="H184" s="72" t="n">
        <f aca="false" ca="false" dt2D="false" dtr="false" t="normal">H172+H183</f>
        <v>246.29</v>
      </c>
      <c r="I184" s="72" t="n">
        <f aca="false" ca="false" dt2D="false" dtr="false" t="normal">I172+I183</f>
        <v>1694.3600000000001</v>
      </c>
      <c r="J184" s="64" t="n"/>
      <c r="K184" s="72" t="n">
        <f aca="false" ca="false" dt2D="false" dtr="false" t="normal">K172+K183</f>
        <v>430.98</v>
      </c>
      <c r="L184" s="72" t="n">
        <f aca="false" ca="false" dt2D="false" dtr="false" t="normal">L172+L183</f>
        <v>288.95000000000005</v>
      </c>
      <c r="M184" s="72" t="n">
        <f aca="false" ca="false" dt2D="false" dtr="false" t="normal">M172+M183</f>
        <v>1101.08</v>
      </c>
      <c r="N184" s="72" t="n">
        <f aca="false" ca="false" dt2D="false" dtr="false" t="normal">N172+N183</f>
        <v>16.259999999999998</v>
      </c>
      <c r="O184" s="72" t="n">
        <f aca="false" ca="false" dt2D="false" dtr="false" t="normal">O172+O183</f>
        <v>341.72</v>
      </c>
      <c r="P184" s="72" t="n">
        <f aca="false" ca="false" dt2D="false" dtr="false" t="normal">P172+P183</f>
        <v>49.69</v>
      </c>
      <c r="Q184" s="72" t="n">
        <f aca="false" ca="false" dt2D="false" dtr="false" t="normal">Q172+Q183</f>
        <v>7.836</v>
      </c>
      <c r="R184" s="72" t="n">
        <f aca="false" ca="false" dt2D="false" dtr="false" t="normal">R172+R183</f>
        <v>16.51</v>
      </c>
    </row>
    <row outlineLevel="0" r="185">
      <c r="A185" s="73" t="n"/>
      <c r="B185" s="73" t="n"/>
      <c r="C185" s="73" t="n"/>
      <c r="D185" s="73" t="n"/>
      <c r="E185" s="74" t="n"/>
      <c r="F185" s="74" t="n"/>
      <c r="G185" s="74" t="n"/>
      <c r="H185" s="74" t="n"/>
      <c r="I185" s="74" t="n"/>
      <c r="J185" s="77" t="n"/>
      <c r="K185" s="74" t="n"/>
      <c r="L185" s="74" t="n"/>
      <c r="M185" s="74" t="n"/>
      <c r="N185" s="95" t="n"/>
      <c r="O185" s="74" t="n"/>
      <c r="P185" s="95" t="n"/>
      <c r="Q185" s="95" t="n"/>
      <c r="R185" s="74" t="n"/>
    </row>
    <row outlineLevel="0" r="186">
      <c r="A186" s="73" t="n"/>
      <c r="B186" s="73" t="n"/>
      <c r="C186" s="73" t="n"/>
      <c r="D186" s="73" t="n"/>
      <c r="E186" s="74" t="n"/>
      <c r="F186" s="74" t="n"/>
      <c r="G186" s="74" t="n"/>
      <c r="H186" s="74" t="n"/>
      <c r="I186" s="74" t="n"/>
      <c r="J186" s="77" t="n"/>
      <c r="K186" s="74" t="n"/>
      <c r="L186" s="74" t="n"/>
      <c r="M186" s="74" t="n"/>
      <c r="N186" s="95" t="n"/>
      <c r="O186" s="74" t="n"/>
      <c r="P186" s="95" t="n"/>
      <c r="Q186" s="95" t="n"/>
      <c r="R186" s="74" t="n"/>
    </row>
    <row outlineLevel="0" r="187">
      <c r="A187" s="73" t="n"/>
      <c r="B187" s="73" t="n"/>
      <c r="C187" s="73" t="n"/>
      <c r="D187" s="73" t="n"/>
      <c r="E187" s="74" t="n"/>
      <c r="F187" s="74" t="n"/>
      <c r="G187" s="74" t="n"/>
      <c r="H187" s="74" t="n"/>
      <c r="I187" s="74" t="n"/>
      <c r="J187" s="77" t="n"/>
      <c r="K187" s="74" t="n"/>
      <c r="L187" s="74" t="n"/>
      <c r="M187" s="74" t="n"/>
      <c r="N187" s="95" t="n"/>
      <c r="O187" s="74" t="n"/>
      <c r="P187" s="95" t="n"/>
      <c r="Q187" s="95" t="n"/>
      <c r="R187" s="74" t="n"/>
    </row>
    <row ht="15" outlineLevel="0" r="188">
      <c r="A188" s="1" t="s">
        <v>0</v>
      </c>
      <c r="B188" s="1" t="s"/>
      <c r="C188" s="1" t="s"/>
      <c r="D188" s="73" t="n"/>
      <c r="E188" s="74" t="n"/>
      <c r="F188" s="74" t="n"/>
      <c r="G188" s="74" t="n"/>
      <c r="H188" s="74" t="n"/>
      <c r="I188" s="74" t="n"/>
      <c r="J188" s="77" t="n"/>
      <c r="K188" s="78" t="s">
        <v>114</v>
      </c>
      <c r="L188" s="78" t="s"/>
      <c r="M188" s="78" t="s"/>
      <c r="N188" s="78" t="s"/>
      <c r="O188" s="78" t="s"/>
      <c r="P188" s="78" t="s"/>
      <c r="Q188" s="78" t="s"/>
      <c r="R188" s="78" t="s"/>
      <c r="S188" s="78" t="s"/>
      <c r="T188" s="78" t="s"/>
    </row>
    <row outlineLevel="0" r="189">
      <c r="A189" s="80" t="s">
        <v>2</v>
      </c>
      <c r="B189" s="80" t="s"/>
      <c r="C189" s="80" t="s"/>
      <c r="D189" s="73" t="n"/>
      <c r="E189" s="74" t="n"/>
      <c r="F189" s="74" t="n"/>
      <c r="G189" s="74" t="n"/>
      <c r="H189" s="74" t="n"/>
      <c r="I189" s="74" t="n"/>
      <c r="J189" s="77" t="n"/>
      <c r="K189" s="117" t="s">
        <v>105</v>
      </c>
      <c r="L189" s="117" t="s"/>
      <c r="M189" s="117" t="s"/>
      <c r="N189" s="117" t="s"/>
      <c r="O189" s="117" t="s"/>
      <c r="P189" s="117" t="s"/>
      <c r="Q189" s="117" t="s"/>
      <c r="R189" s="117" t="s"/>
      <c r="S189" s="117" t="s"/>
      <c r="T189" s="117" t="s"/>
    </row>
    <row outlineLevel="0" r="190">
      <c r="A190" s="120" t="s">
        <v>86</v>
      </c>
      <c r="B190" s="120" t="s"/>
      <c r="C190" s="120" t="s"/>
      <c r="D190" s="73" t="n"/>
      <c r="E190" s="74" t="n"/>
      <c r="F190" s="74" t="n"/>
      <c r="G190" s="74" t="n"/>
      <c r="H190" s="74" t="n"/>
      <c r="I190" s="74" t="n"/>
      <c r="J190" s="77" t="n"/>
      <c r="K190" s="81" t="s">
        <v>106</v>
      </c>
      <c r="L190" s="81" t="s"/>
      <c r="M190" s="81" t="s"/>
      <c r="N190" s="81" t="s"/>
      <c r="O190" s="81" t="s"/>
      <c r="P190" s="81" t="s"/>
      <c r="Q190" s="81" t="s"/>
      <c r="R190" s="81" t="s"/>
    </row>
    <row outlineLevel="0" r="191">
      <c r="A191" s="80" t="s">
        <v>6</v>
      </c>
      <c r="B191" s="80" t="s"/>
      <c r="C191" s="80" t="s"/>
      <c r="D191" s="73" t="n"/>
      <c r="E191" s="74" t="n"/>
      <c r="F191" s="74" t="n"/>
      <c r="G191" s="74" t="n"/>
      <c r="H191" s="74" t="n"/>
      <c r="I191" s="74" t="n"/>
      <c r="J191" s="77" t="n"/>
      <c r="K191" s="81" t="s">
        <v>57</v>
      </c>
      <c r="L191" s="81" t="s"/>
      <c r="M191" s="81" t="s"/>
      <c r="N191" s="81" t="s"/>
      <c r="O191" s="81" t="s"/>
      <c r="P191" s="81" t="s"/>
      <c r="Q191" s="81" t="s"/>
      <c r="R191" s="81" t="s"/>
    </row>
    <row ht="18.75" outlineLevel="0" r="192">
      <c r="A192" s="14" t="s">
        <v>8</v>
      </c>
      <c r="B192" s="14" t="s"/>
      <c r="C192" s="14" t="s"/>
      <c r="D192" s="14" t="s"/>
      <c r="E192" s="14" t="s"/>
      <c r="F192" s="14" t="s"/>
      <c r="G192" s="14" t="s"/>
      <c r="H192" s="14" t="s"/>
      <c r="I192" s="14" t="s"/>
      <c r="J192" s="14" t="s"/>
      <c r="K192" s="14" t="s"/>
      <c r="L192" s="14" t="s"/>
      <c r="M192" s="14" t="s"/>
      <c r="N192" s="14" t="s"/>
      <c r="O192" s="14" t="s"/>
      <c r="P192" s="14" t="s"/>
      <c r="Q192" s="14" t="s"/>
      <c r="R192" s="14" t="s"/>
    </row>
    <row ht="15.75" outlineLevel="0" r="193">
      <c r="A193" s="15" t="s">
        <v>9</v>
      </c>
      <c r="B193" s="15" t="s"/>
      <c r="C193" s="15" t="s"/>
      <c r="D193" s="15" t="s"/>
      <c r="E193" s="15" t="s"/>
      <c r="F193" s="15" t="s"/>
      <c r="G193" s="15" t="s"/>
      <c r="H193" s="15" t="s"/>
      <c r="I193" s="15" t="s"/>
      <c r="J193" s="15" t="s"/>
      <c r="K193" s="15" t="s"/>
      <c r="L193" s="15" t="s"/>
      <c r="M193" s="15" t="s"/>
      <c r="N193" s="15" t="s"/>
      <c r="O193" s="15" t="s"/>
      <c r="P193" s="15" t="s"/>
      <c r="Q193" s="15" t="s"/>
      <c r="R193" s="15" t="s"/>
    </row>
    <row ht="15.75" outlineLevel="0" r="194">
      <c r="A194" s="16" t="s">
        <v>10</v>
      </c>
      <c r="B194" s="16" t="s"/>
      <c r="C194" s="16" t="s"/>
      <c r="D194" s="16" t="s"/>
      <c r="E194" s="16" t="s"/>
      <c r="F194" s="16" t="s"/>
      <c r="G194" s="16" t="s"/>
      <c r="H194" s="16" t="s"/>
      <c r="I194" s="16" t="s"/>
      <c r="J194" s="16" t="s"/>
      <c r="K194" s="16" t="s"/>
      <c r="L194" s="16" t="s"/>
      <c r="M194" s="16" t="s"/>
      <c r="N194" s="16" t="s"/>
      <c r="O194" s="16" t="s"/>
      <c r="P194" s="16" t="s"/>
      <c r="Q194" s="16" t="s"/>
      <c r="R194" s="16" t="s"/>
    </row>
    <row customHeight="true" ht="18" outlineLevel="0" r="195">
      <c r="A195" s="82" t="s">
        <v>115</v>
      </c>
      <c r="B195" s="83" t="s"/>
      <c r="C195" s="83" t="s"/>
      <c r="D195" s="83" t="s"/>
      <c r="E195" s="83" t="s"/>
      <c r="F195" s="83" t="s"/>
      <c r="G195" s="83" t="s"/>
      <c r="H195" s="83" t="s"/>
      <c r="I195" s="83" t="s"/>
      <c r="J195" s="83" t="s"/>
      <c r="K195" s="83" t="s"/>
      <c r="L195" s="83" t="s"/>
      <c r="M195" s="83" t="s"/>
      <c r="N195" s="83" t="s"/>
      <c r="O195" s="83" t="s"/>
      <c r="P195" s="83" t="s"/>
      <c r="Q195" s="83" t="s"/>
      <c r="R195" s="84" t="s"/>
    </row>
    <row customHeight="true" ht="18.75" outlineLevel="0" r="196">
      <c r="A196" s="20" t="s">
        <v>12</v>
      </c>
      <c r="B196" s="21" t="s"/>
      <c r="C196" s="21" t="s"/>
      <c r="D196" s="21" t="s"/>
      <c r="E196" s="21" t="s"/>
      <c r="F196" s="21" t="s"/>
      <c r="G196" s="21" t="s"/>
      <c r="H196" s="21" t="s"/>
      <c r="I196" s="21" t="s"/>
      <c r="J196" s="21" t="s"/>
      <c r="K196" s="21" t="s"/>
      <c r="L196" s="21" t="s"/>
      <c r="M196" s="21" t="s"/>
      <c r="N196" s="21" t="s"/>
      <c r="O196" s="21" t="s"/>
      <c r="P196" s="21" t="s"/>
      <c r="Q196" s="21" t="s"/>
      <c r="R196" s="22" t="s"/>
    </row>
    <row customHeight="true" ht="18" outlineLevel="0" r="197">
      <c r="A197" s="23" t="s">
        <v>13</v>
      </c>
      <c r="B197" s="24" t="s">
        <v>14</v>
      </c>
      <c r="C197" s="23" t="s">
        <v>15</v>
      </c>
      <c r="D197" s="24" t="s">
        <v>59</v>
      </c>
      <c r="E197" s="24" t="s">
        <v>17</v>
      </c>
      <c r="F197" s="23" t="s">
        <v>18</v>
      </c>
      <c r="G197" s="23" t="s">
        <v>19</v>
      </c>
      <c r="H197" s="23" t="s">
        <v>20</v>
      </c>
      <c r="I197" s="24" t="s">
        <v>21</v>
      </c>
      <c r="J197" s="26" t="n"/>
      <c r="K197" s="27" t="s">
        <v>22</v>
      </c>
      <c r="L197" s="27" t="n"/>
      <c r="M197" s="27" t="n"/>
      <c r="N197" s="27" t="n"/>
      <c r="O197" s="24" t="s">
        <v>23</v>
      </c>
      <c r="P197" s="28" t="s"/>
      <c r="Q197" s="28" t="s"/>
      <c r="R197" s="29" t="s"/>
    </row>
    <row customHeight="true" ht="15" outlineLevel="0" r="198">
      <c r="A198" s="30" t="s"/>
      <c r="B198" s="31" t="s"/>
      <c r="C198" s="30" t="s"/>
      <c r="D198" s="31" t="s"/>
      <c r="E198" s="31" t="s"/>
      <c r="F198" s="30" t="s"/>
      <c r="G198" s="30" t="s"/>
      <c r="H198" s="30" t="s"/>
      <c r="I198" s="31" t="s"/>
      <c r="J198" s="26" t="n"/>
      <c r="K198" s="24" t="s">
        <v>24</v>
      </c>
      <c r="L198" s="33" t="s">
        <v>25</v>
      </c>
      <c r="M198" s="33" t="s">
        <v>26</v>
      </c>
      <c r="N198" s="33" t="s">
        <v>27</v>
      </c>
      <c r="O198" s="33" t="s">
        <v>28</v>
      </c>
      <c r="P198" s="33" t="s">
        <v>29</v>
      </c>
      <c r="Q198" s="33" t="s">
        <v>30</v>
      </c>
      <c r="R198" s="33" t="s">
        <v>31</v>
      </c>
    </row>
    <row customHeight="true" ht="18" outlineLevel="0" r="199">
      <c r="A199" s="40" t="n">
        <v>245</v>
      </c>
      <c r="B199" s="40" t="s">
        <v>32</v>
      </c>
      <c r="C199" s="90" t="s">
        <v>116</v>
      </c>
      <c r="D199" s="34" t="n">
        <v>150</v>
      </c>
      <c r="E199" s="42" t="n">
        <v>68.58</v>
      </c>
      <c r="F199" s="42" t="n">
        <f aca="false" ca="false" dt2D="false" dtr="false" t="normal">10.8*150/70</f>
        <v>23.142857142857142</v>
      </c>
      <c r="G199" s="42" t="n">
        <f aca="false" ca="false" dt2D="false" dtr="false" t="normal">8.97*150/70</f>
        <v>19.22142857142857</v>
      </c>
      <c r="H199" s="42" t="n">
        <f aca="false" ca="false" dt2D="false" dtr="false" t="normal">17.14*150/70</f>
        <v>36.72857142857143</v>
      </c>
      <c r="I199" s="42" t="n">
        <f aca="false" ca="false" dt2D="false" dtr="false" t="normal">193*150/70</f>
        <v>413.57142857142856</v>
      </c>
      <c r="J199" s="41" t="n"/>
      <c r="K199" s="42" t="n">
        <f aca="false" ca="false" dt2D="false" dtr="false" t="normal">140.7*150/70</f>
        <v>301.5</v>
      </c>
      <c r="L199" s="42" t="n">
        <f aca="false" ca="false" dt2D="false" dtr="false" t="normal">18.34*150/70</f>
        <v>39.3</v>
      </c>
      <c r="M199" s="42" t="n">
        <f aca="false" ca="false" dt2D="false" dtr="false" t="normal">156.88*150/70</f>
        <v>336.1714285714286</v>
      </c>
      <c r="N199" s="42" t="n">
        <f aca="false" ca="false" dt2D="false" dtr="false" t="normal">0.38*150/70</f>
        <v>0.8142857142857143</v>
      </c>
      <c r="O199" s="42" t="n">
        <f aca="false" ca="false" dt2D="false" dtr="false" t="normal">36.9*150/70</f>
        <v>79.07142857142857</v>
      </c>
      <c r="P199" s="42" t="n">
        <v>0.042</v>
      </c>
      <c r="Q199" s="42" t="n">
        <v>0.31</v>
      </c>
      <c r="R199" s="42" t="n">
        <f aca="false" ca="false" dt2D="false" dtr="false" t="normal">0.33*150/70</f>
        <v>0.7071428571428572</v>
      </c>
    </row>
    <row customHeight="true" ht="18" outlineLevel="0" r="200">
      <c r="A200" s="40" t="n">
        <v>376</v>
      </c>
      <c r="B200" s="40" t="s">
        <v>35</v>
      </c>
      <c r="C200" s="48" t="s">
        <v>62</v>
      </c>
      <c r="D200" s="40" t="n">
        <v>200</v>
      </c>
      <c r="E200" s="42" t="n">
        <v>1.93</v>
      </c>
      <c r="F200" s="42" t="n">
        <v>0.1</v>
      </c>
      <c r="G200" s="43" t="n">
        <v>0</v>
      </c>
      <c r="H200" s="42" t="n">
        <v>15</v>
      </c>
      <c r="I200" s="42" t="n">
        <v>60</v>
      </c>
      <c r="J200" s="64" t="n"/>
      <c r="K200" s="42" t="n">
        <v>5</v>
      </c>
      <c r="L200" s="43" t="n">
        <v>0</v>
      </c>
      <c r="M200" s="43" t="n">
        <v>0</v>
      </c>
      <c r="N200" s="42" t="n">
        <v>2</v>
      </c>
      <c r="O200" s="43" t="n">
        <v>0</v>
      </c>
      <c r="P200" s="43" t="n">
        <v>0</v>
      </c>
      <c r="Q200" s="43" t="n">
        <v>0</v>
      </c>
      <c r="R200" s="42" t="n">
        <v>0.1</v>
      </c>
    </row>
    <row customHeight="true" ht="18" outlineLevel="0" r="201">
      <c r="A201" s="40" t="n"/>
      <c r="B201" s="40" t="s">
        <v>37</v>
      </c>
      <c r="C201" s="41" t="s">
        <v>40</v>
      </c>
      <c r="D201" s="40" t="n">
        <v>50</v>
      </c>
      <c r="E201" s="42" t="n">
        <v>13</v>
      </c>
      <c r="F201" s="42" t="n">
        <v>7.1</v>
      </c>
      <c r="G201" s="42" t="n">
        <v>8.1</v>
      </c>
      <c r="H201" s="42" t="n">
        <v>30.15</v>
      </c>
      <c r="I201" s="42" t="n">
        <v>208.35</v>
      </c>
      <c r="J201" s="41" t="n"/>
      <c r="K201" s="42" t="n">
        <v>10.35</v>
      </c>
      <c r="L201" s="42" t="n">
        <v>4.5</v>
      </c>
      <c r="M201" s="42" t="n">
        <v>29.25</v>
      </c>
      <c r="N201" s="42" t="n">
        <v>1.89</v>
      </c>
      <c r="O201" s="40" t="n">
        <v>0</v>
      </c>
      <c r="P201" s="42" t="n">
        <v>0.16</v>
      </c>
      <c r="Q201" s="42" t="n">
        <v>0.77</v>
      </c>
      <c r="R201" s="43" t="n">
        <v>0</v>
      </c>
      <c r="S201" s="0" t="n"/>
      <c r="T201" s="0" t="n"/>
      <c r="U201" s="0" t="n"/>
      <c r="V201" s="0" t="n"/>
      <c r="W201" s="0" t="n"/>
      <c r="X201" s="0" t="n"/>
      <c r="Y201" s="0" t="n"/>
      <c r="Z201" s="0" t="n"/>
      <c r="AA201" s="0" t="n"/>
      <c r="AB201" s="0" t="n"/>
      <c r="AC201" s="0" t="n"/>
      <c r="AD201" s="0" t="n"/>
      <c r="AE201" s="0" t="n"/>
      <c r="AF201" s="0" t="n"/>
      <c r="AG201" s="0" t="n"/>
      <c r="AH201" s="0" t="n"/>
      <c r="AI201" s="0" t="n"/>
      <c r="AJ201" s="0" t="n"/>
      <c r="AK201" s="0" t="n"/>
      <c r="AL201" s="0" t="n"/>
      <c r="AM201" s="0" t="n"/>
      <c r="AN201" s="0" t="n"/>
      <c r="AO201" s="0" t="n"/>
      <c r="AP201" s="0" t="n"/>
      <c r="AQ201" s="0" t="n"/>
      <c r="AR201" s="0" t="n"/>
      <c r="AS201" s="0" t="n"/>
      <c r="AT201" s="0" t="n"/>
      <c r="AU201" s="0" t="n"/>
      <c r="AV201" s="0" t="n"/>
      <c r="AW201" s="0" t="n"/>
    </row>
    <row customHeight="true" ht="18" outlineLevel="0" r="202">
      <c r="A202" s="40" t="n">
        <v>386</v>
      </c>
      <c r="B202" s="40" t="s">
        <v>39</v>
      </c>
      <c r="C202" s="41" t="s">
        <v>117</v>
      </c>
      <c r="D202" s="40" t="n">
        <v>100</v>
      </c>
      <c r="E202" s="42" t="n">
        <v>15.45</v>
      </c>
      <c r="F202" s="42" t="n">
        <v>2.7</v>
      </c>
      <c r="G202" s="42" t="n">
        <v>2.5</v>
      </c>
      <c r="H202" s="42" t="n">
        <v>10.8</v>
      </c>
      <c r="I202" s="42" t="n">
        <v>79</v>
      </c>
      <c r="J202" s="64" t="n"/>
      <c r="K202" s="42" t="n">
        <v>121</v>
      </c>
      <c r="L202" s="42" t="n">
        <v>15</v>
      </c>
      <c r="M202" s="42" t="n">
        <v>94</v>
      </c>
      <c r="N202" s="42" t="n">
        <v>0.1</v>
      </c>
      <c r="O202" s="42" t="n">
        <v>20</v>
      </c>
      <c r="P202" s="42" t="n">
        <v>0.045</v>
      </c>
      <c r="Q202" s="42" t="n">
        <v>0.1</v>
      </c>
      <c r="R202" s="42" t="n">
        <v>1.35</v>
      </c>
      <c r="S202" s="44" t="n"/>
      <c r="T202" s="0" t="n"/>
      <c r="U202" s="0" t="n"/>
      <c r="V202" s="0" t="n"/>
      <c r="W202" s="0" t="n"/>
      <c r="X202" s="0" t="n"/>
      <c r="Y202" s="0" t="n"/>
      <c r="Z202" s="0" t="n"/>
      <c r="AA202" s="0" t="n"/>
      <c r="AB202" s="0" t="n"/>
      <c r="AC202" s="0" t="n"/>
      <c r="AD202" s="0" t="n"/>
      <c r="AE202" s="0" t="n"/>
      <c r="AF202" s="0" t="n"/>
      <c r="AG202" s="0" t="n"/>
      <c r="AH202" s="0" t="n"/>
      <c r="AI202" s="0" t="n"/>
    </row>
    <row customHeight="true" ht="18" outlineLevel="0" r="203">
      <c r="A203" s="33" t="s">
        <v>43</v>
      </c>
      <c r="B203" s="51" t="s"/>
      <c r="C203" s="52" t="s"/>
      <c r="D203" s="24" t="n">
        <v>500</v>
      </c>
      <c r="E203" s="72" t="n">
        <f aca="false" ca="false" dt2D="false" dtr="false" t="normal">SUM(E199:E202)</f>
        <v>98.96000000000001</v>
      </c>
      <c r="F203" s="72" t="n">
        <f aca="false" ca="false" dt2D="false" dtr="false" t="normal">SUM(F199:F200)</f>
        <v>23.242857142857144</v>
      </c>
      <c r="G203" s="72" t="n">
        <f aca="false" ca="false" dt2D="false" dtr="false" t="normal">SUM(G199:G200)</f>
        <v>19.22142857142857</v>
      </c>
      <c r="H203" s="72" t="n">
        <f aca="false" ca="false" dt2D="false" dtr="false" t="normal">SUM(H199:H200)</f>
        <v>51.72857142857143</v>
      </c>
      <c r="I203" s="72" t="n">
        <f aca="false" ca="false" dt2D="false" dtr="false" t="normal">SUM(I199:I200)</f>
        <v>473.57142857142856</v>
      </c>
      <c r="J203" s="72" t="n">
        <f aca="false" ca="false" dt2D="false" dtr="false" t="normal">SUM(J199:J200)</f>
        <v>0</v>
      </c>
      <c r="K203" s="72" t="n">
        <f aca="false" ca="false" dt2D="false" dtr="false" t="normal">SUM(K199:K200)</f>
        <v>306.5</v>
      </c>
      <c r="L203" s="72" t="n">
        <f aca="false" ca="false" dt2D="false" dtr="false" t="normal">SUM(L199:L200)</f>
        <v>39.3</v>
      </c>
      <c r="M203" s="72" t="n">
        <f aca="false" ca="false" dt2D="false" dtr="false" t="normal">SUM(M199:M200)</f>
        <v>336.1714285714286</v>
      </c>
      <c r="N203" s="72" t="n">
        <f aca="false" ca="false" dt2D="false" dtr="false" t="normal">SUM(N199:N200)</f>
        <v>2.814285714285714</v>
      </c>
      <c r="O203" s="72" t="n">
        <f aca="false" ca="false" dt2D="false" dtr="false" t="normal">SUM(O199:O200)</f>
        <v>79.07142857142857</v>
      </c>
      <c r="P203" s="72" t="n">
        <f aca="false" ca="false" dt2D="false" dtr="false" t="normal">SUM(P199:P200)</f>
        <v>0.042</v>
      </c>
      <c r="Q203" s="72" t="n">
        <f aca="false" ca="false" dt2D="false" dtr="false" t="normal">SUM(Q199:Q200)</f>
        <v>0.31</v>
      </c>
      <c r="R203" s="72" t="n">
        <f aca="false" ca="false" dt2D="false" dtr="false" t="normal">SUM(R199:R200)</f>
        <v>0.8071428571428572</v>
      </c>
    </row>
    <row customHeight="true" ht="18" outlineLevel="0" r="204">
      <c r="A204" s="20" t="s">
        <v>44</v>
      </c>
      <c r="B204" s="21" t="s"/>
      <c r="C204" s="21" t="s"/>
      <c r="D204" s="21" t="s"/>
      <c r="E204" s="21" t="s"/>
      <c r="F204" s="21" t="s"/>
      <c r="G204" s="21" t="s"/>
      <c r="H204" s="21" t="s"/>
      <c r="I204" s="21" t="s"/>
      <c r="J204" s="21" t="s"/>
      <c r="K204" s="21" t="s"/>
      <c r="L204" s="21" t="s"/>
      <c r="M204" s="21" t="s"/>
      <c r="N204" s="21" t="s"/>
      <c r="O204" s="21" t="s"/>
      <c r="P204" s="21" t="s"/>
      <c r="Q204" s="21" t="s"/>
      <c r="R204" s="22" t="s"/>
    </row>
    <row customHeight="true" ht="18" outlineLevel="0" r="205">
      <c r="A205" s="23" t="s">
        <v>13</v>
      </c>
      <c r="B205" s="24" t="s">
        <v>14</v>
      </c>
      <c r="C205" s="23" t="s">
        <v>15</v>
      </c>
      <c r="D205" s="24" t="s">
        <v>59</v>
      </c>
      <c r="E205" s="24" t="s">
        <v>17</v>
      </c>
      <c r="F205" s="23" t="s">
        <v>18</v>
      </c>
      <c r="G205" s="23" t="s">
        <v>19</v>
      </c>
      <c r="H205" s="23" t="s">
        <v>20</v>
      </c>
      <c r="I205" s="24" t="s">
        <v>21</v>
      </c>
      <c r="J205" s="26" t="n"/>
      <c r="K205" s="27" t="s">
        <v>22</v>
      </c>
      <c r="L205" s="27" t="n"/>
      <c r="M205" s="27" t="n"/>
      <c r="N205" s="27" t="n"/>
      <c r="O205" s="24" t="s">
        <v>23</v>
      </c>
      <c r="P205" s="28" t="s"/>
      <c r="Q205" s="28" t="s"/>
      <c r="R205" s="29" t="s"/>
    </row>
    <row customHeight="true" ht="15" outlineLevel="0" r="206">
      <c r="A206" s="30" t="s"/>
      <c r="B206" s="31" t="s"/>
      <c r="C206" s="30" t="s"/>
      <c r="D206" s="31" t="s"/>
      <c r="E206" s="31" t="s"/>
      <c r="F206" s="30" t="s"/>
      <c r="G206" s="30" t="s"/>
      <c r="H206" s="30" t="s"/>
      <c r="I206" s="31" t="s"/>
      <c r="J206" s="26" t="n"/>
      <c r="K206" s="24" t="s">
        <v>24</v>
      </c>
      <c r="L206" s="33" t="s">
        <v>25</v>
      </c>
      <c r="M206" s="33" t="s">
        <v>26</v>
      </c>
      <c r="N206" s="33" t="s">
        <v>27</v>
      </c>
      <c r="O206" s="33" t="s">
        <v>28</v>
      </c>
      <c r="P206" s="33" t="s">
        <v>29</v>
      </c>
      <c r="Q206" s="33" t="s">
        <v>30</v>
      </c>
      <c r="R206" s="33" t="s">
        <v>31</v>
      </c>
    </row>
    <row customHeight="true" ht="18" outlineLevel="0" r="207">
      <c r="A207" s="40" t="n">
        <v>47</v>
      </c>
      <c r="B207" s="40" t="s">
        <v>32</v>
      </c>
      <c r="C207" s="90" t="s">
        <v>63</v>
      </c>
      <c r="D207" s="40" t="n">
        <v>60</v>
      </c>
      <c r="E207" s="40" t="n">
        <v>13.22</v>
      </c>
      <c r="F207" s="42" t="n">
        <v>1.6</v>
      </c>
      <c r="G207" s="42" t="n">
        <v>4.9</v>
      </c>
      <c r="H207" s="42" t="n">
        <v>11</v>
      </c>
      <c r="I207" s="42" t="n">
        <v>95</v>
      </c>
      <c r="J207" s="64" t="n"/>
      <c r="K207" s="42" t="n">
        <v>41.67</v>
      </c>
      <c r="L207" s="42" t="n">
        <v>14.17</v>
      </c>
      <c r="M207" s="42" t="n">
        <v>0</v>
      </c>
      <c r="N207" s="42" t="n">
        <v>0.5</v>
      </c>
      <c r="O207" s="43" t="n">
        <v>0</v>
      </c>
      <c r="P207" s="43" t="n">
        <v>0</v>
      </c>
      <c r="Q207" s="43" t="n">
        <v>0</v>
      </c>
      <c r="R207" s="42" t="n">
        <v>25</v>
      </c>
      <c r="S207" s="0" t="n"/>
      <c r="T207" s="0" t="n"/>
      <c r="U207" s="0" t="n"/>
      <c r="V207" s="0" t="n"/>
      <c r="W207" s="0" t="n"/>
      <c r="X207" s="0" t="n"/>
      <c r="Y207" s="0" t="n"/>
      <c r="Z207" s="0" t="n"/>
      <c r="AA207" s="0" t="n"/>
      <c r="AB207" s="0" t="n"/>
      <c r="AC207" s="0" t="n"/>
      <c r="AD207" s="0" t="n"/>
      <c r="AE207" s="0" t="n"/>
      <c r="AF207" s="0" t="n"/>
      <c r="AG207" s="0" t="n"/>
      <c r="AH207" s="0" t="n"/>
      <c r="AI207" s="0" t="n"/>
      <c r="AJ207" s="0" t="n"/>
      <c r="AK207" s="0" t="n"/>
      <c r="AL207" s="0" t="n"/>
      <c r="AM207" s="0" t="n"/>
      <c r="AN207" s="0" t="n"/>
      <c r="AO207" s="0" t="n"/>
      <c r="AP207" s="0" t="n"/>
      <c r="AQ207" s="0" t="n"/>
      <c r="AR207" s="0" t="n"/>
      <c r="AS207" s="0" t="n"/>
      <c r="AT207" s="0" t="n"/>
      <c r="AU207" s="0" t="n"/>
      <c r="AV207" s="0" t="n"/>
      <c r="AW207" s="0" t="n"/>
    </row>
    <row customHeight="true" ht="18" outlineLevel="0" r="208">
      <c r="A208" s="40" t="n">
        <v>101</v>
      </c>
      <c r="B208" s="40" t="s">
        <v>35</v>
      </c>
      <c r="C208" s="88" t="s">
        <v>118</v>
      </c>
      <c r="D208" s="40" t="n">
        <v>200</v>
      </c>
      <c r="E208" s="42" t="n">
        <v>9</v>
      </c>
      <c r="F208" s="42" t="n">
        <v>2</v>
      </c>
      <c r="G208" s="42" t="n">
        <v>2.7</v>
      </c>
      <c r="H208" s="42" t="n">
        <v>20.9</v>
      </c>
      <c r="I208" s="42" t="n">
        <v>116.3</v>
      </c>
      <c r="J208" s="64" t="n"/>
      <c r="K208" s="42" t="n">
        <v>23.1</v>
      </c>
      <c r="L208" s="42" t="n">
        <v>25</v>
      </c>
      <c r="M208" s="42" t="n">
        <v>62.6</v>
      </c>
      <c r="N208" s="42" t="n">
        <v>0.9</v>
      </c>
      <c r="O208" s="43" t="n">
        <v>0</v>
      </c>
      <c r="P208" s="42" t="n">
        <v>0.1</v>
      </c>
      <c r="Q208" s="42" t="n">
        <v>0</v>
      </c>
      <c r="R208" s="42" t="n">
        <v>8.25</v>
      </c>
    </row>
    <row customHeight="true" ht="18" outlineLevel="0" r="209">
      <c r="A209" s="40" t="n">
        <v>289</v>
      </c>
      <c r="B209" s="40" t="s">
        <v>37</v>
      </c>
      <c r="C209" s="63" t="s">
        <v>48</v>
      </c>
      <c r="D209" s="40" t="n">
        <v>240</v>
      </c>
      <c r="E209" s="42" t="n">
        <v>61.1</v>
      </c>
      <c r="F209" s="42" t="n">
        <v>19.3</v>
      </c>
      <c r="G209" s="42" t="n">
        <v>24.5</v>
      </c>
      <c r="H209" s="42" t="n">
        <v>25.2</v>
      </c>
      <c r="I209" s="42" t="n">
        <v>399.1</v>
      </c>
      <c r="J209" s="64" t="n"/>
      <c r="K209" s="42" t="n">
        <v>50.5</v>
      </c>
      <c r="L209" s="42" t="n">
        <v>53.3</v>
      </c>
      <c r="M209" s="42" t="n">
        <v>148.4</v>
      </c>
      <c r="N209" s="42" t="n">
        <v>2.6</v>
      </c>
      <c r="O209" s="43" t="n">
        <v>0</v>
      </c>
      <c r="P209" s="42" t="n">
        <v>0.3</v>
      </c>
      <c r="Q209" s="42" t="n">
        <v>5.8</v>
      </c>
      <c r="R209" s="42" t="n">
        <v>15.5</v>
      </c>
      <c r="S209" s="44" t="n"/>
      <c r="T209" s="0" t="n"/>
      <c r="U209" s="0" t="n"/>
      <c r="V209" s="0" t="n"/>
      <c r="W209" s="0" t="n"/>
      <c r="X209" s="0" t="n"/>
      <c r="Y209" s="0" t="n"/>
      <c r="Z209" s="0" t="n"/>
      <c r="AA209" s="0" t="n"/>
      <c r="AB209" s="0" t="n"/>
      <c r="AC209" s="0" t="n"/>
      <c r="AD209" s="0" t="n"/>
      <c r="AE209" s="0" t="n"/>
      <c r="AF209" s="0" t="n"/>
      <c r="AG209" s="0" t="n"/>
      <c r="AH209" s="0" t="n"/>
      <c r="AI209" s="0" t="n"/>
      <c r="AJ209" s="0" t="n"/>
      <c r="AK209" s="0" t="n"/>
      <c r="AL209" s="0" t="n"/>
      <c r="AM209" s="0" t="n"/>
      <c r="AN209" s="0" t="n"/>
      <c r="AO209" s="0" t="n"/>
      <c r="AP209" s="0" t="n"/>
      <c r="AQ209" s="0" t="n"/>
      <c r="AR209" s="0" t="n"/>
      <c r="AS209" s="0" t="n"/>
      <c r="AT209" s="0" t="n"/>
      <c r="AU209" s="0" t="n"/>
      <c r="AV209" s="0" t="n"/>
      <c r="AW209" s="0" t="n"/>
    </row>
    <row customHeight="true" ht="18" outlineLevel="0" r="210">
      <c r="A210" s="40" t="n">
        <v>348</v>
      </c>
      <c r="B210" s="40" t="s">
        <v>39</v>
      </c>
      <c r="C210" s="63" t="s">
        <v>119</v>
      </c>
      <c r="D210" s="40" t="n">
        <v>200</v>
      </c>
      <c r="E210" s="42" t="n">
        <v>8.22</v>
      </c>
      <c r="F210" s="42" t="n">
        <v>1</v>
      </c>
      <c r="G210" s="43" t="n">
        <v>0</v>
      </c>
      <c r="H210" s="42" t="n">
        <v>34</v>
      </c>
      <c r="I210" s="42" t="n">
        <v>140.2</v>
      </c>
      <c r="J210" s="64" t="n"/>
      <c r="K210" s="42" t="n">
        <v>32.5</v>
      </c>
      <c r="L210" s="42" t="n">
        <v>0</v>
      </c>
      <c r="M210" s="43" t="n">
        <v>0</v>
      </c>
      <c r="N210" s="42" t="n">
        <v>0.7</v>
      </c>
      <c r="O210" s="43" t="n">
        <v>0</v>
      </c>
      <c r="P210" s="42" t="n">
        <v>0.1</v>
      </c>
      <c r="Q210" s="43" t="n">
        <v>0</v>
      </c>
      <c r="R210" s="42" t="n">
        <v>0.8</v>
      </c>
      <c r="S210" s="44" t="n"/>
    </row>
    <row customHeight="true" ht="18" outlineLevel="0" r="211">
      <c r="A211" s="40" t="n"/>
      <c r="B211" s="58" t="s">
        <v>41</v>
      </c>
      <c r="C211" s="63" t="s">
        <v>50</v>
      </c>
      <c r="D211" s="40" t="n">
        <v>30</v>
      </c>
      <c r="E211" s="42" t="n">
        <v>2.4</v>
      </c>
      <c r="F211" s="42" t="n">
        <v>1.68</v>
      </c>
      <c r="G211" s="42" t="n">
        <v>0.33</v>
      </c>
      <c r="H211" s="42" t="n">
        <v>14.82</v>
      </c>
      <c r="I211" s="42" t="n">
        <v>68.97</v>
      </c>
      <c r="J211" s="64" t="n"/>
      <c r="K211" s="42" t="n">
        <v>6.9</v>
      </c>
      <c r="L211" s="42" t="n">
        <v>7.5</v>
      </c>
      <c r="M211" s="42" t="n">
        <v>31.8</v>
      </c>
      <c r="N211" s="42" t="n">
        <v>0.93</v>
      </c>
      <c r="O211" s="43" t="n">
        <v>0</v>
      </c>
      <c r="P211" s="42" t="n">
        <v>0.03</v>
      </c>
      <c r="Q211" s="43" t="n">
        <v>0</v>
      </c>
      <c r="R211" s="43" t="n">
        <v>0</v>
      </c>
      <c r="S211" s="55" t="n"/>
      <c r="T211" s="0" t="n"/>
      <c r="U211" s="0" t="n"/>
      <c r="V211" s="0" t="n"/>
      <c r="W211" s="0" t="n"/>
      <c r="X211" s="0" t="n"/>
      <c r="Y211" s="0" t="n"/>
      <c r="Z211" s="0" t="n"/>
      <c r="AA211" s="0" t="n"/>
      <c r="AB211" s="0" t="n"/>
      <c r="AC211" s="0" t="n"/>
      <c r="AD211" s="0" t="n"/>
      <c r="AE211" s="0" t="n"/>
      <c r="AF211" s="0" t="n"/>
      <c r="AG211" s="0" t="n"/>
      <c r="AH211" s="0" t="n"/>
      <c r="AI211" s="0" t="n"/>
    </row>
    <row customHeight="true" ht="18" outlineLevel="0" r="212">
      <c r="A212" s="40" t="n"/>
      <c r="B212" s="40" t="s">
        <v>51</v>
      </c>
      <c r="C212" s="41" t="s">
        <v>52</v>
      </c>
      <c r="D212" s="40" t="n">
        <v>30</v>
      </c>
      <c r="E212" s="39" t="n">
        <v>2.88</v>
      </c>
      <c r="F212" s="42" t="n">
        <v>2.37</v>
      </c>
      <c r="G212" s="42" t="n">
        <v>0.3</v>
      </c>
      <c r="H212" s="42" t="n">
        <v>14.49</v>
      </c>
      <c r="I212" s="42" t="n">
        <v>70.14</v>
      </c>
      <c r="J212" s="64" t="n"/>
      <c r="K212" s="42" t="n">
        <v>6.9</v>
      </c>
      <c r="L212" s="42" t="n">
        <v>9.9</v>
      </c>
      <c r="M212" s="42" t="n">
        <v>26.1</v>
      </c>
      <c r="N212" s="42" t="n">
        <v>0.33</v>
      </c>
      <c r="O212" s="43" t="n">
        <v>0</v>
      </c>
      <c r="P212" s="42" t="n">
        <v>0.03</v>
      </c>
      <c r="Q212" s="43" t="n">
        <v>0</v>
      </c>
      <c r="R212" s="43" t="n">
        <v>0</v>
      </c>
      <c r="S212" s="44" t="n"/>
    </row>
    <row customHeight="true" ht="18" outlineLevel="0" r="213">
      <c r="A213" s="33" t="s">
        <v>43</v>
      </c>
      <c r="B213" s="51" t="s"/>
      <c r="C213" s="52" t="s"/>
      <c r="D213" s="24" t="n">
        <v>760</v>
      </c>
      <c r="E213" s="54" t="n">
        <f aca="false" ca="false" dt2D="false" dtr="false" t="normal">SUM(E207:E212)</f>
        <v>96.82</v>
      </c>
      <c r="F213" s="54" t="n">
        <f aca="false" ca="false" dt2D="false" dtr="false" t="normal">SUM(F207:F212)</f>
        <v>27.950000000000003</v>
      </c>
      <c r="G213" s="54" t="n">
        <f aca="false" ca="false" dt2D="false" dtr="false" t="normal">SUM(G207:G212)</f>
        <v>32.73</v>
      </c>
      <c r="H213" s="24" t="n">
        <f aca="false" ca="false" dt2D="false" dtr="false" t="normal">SUM(H207:H212)</f>
        <v>120.40999999999998</v>
      </c>
      <c r="I213" s="24" t="n">
        <f aca="false" ca="false" dt2D="false" dtr="false" t="normal">SUM(I207:I212)</f>
        <v>889.7100000000002</v>
      </c>
      <c r="J213" s="24" t="n">
        <f aca="false" ca="false" dt2D="false" dtr="false" t="normal">SUM(J207:J212)</f>
        <v>0</v>
      </c>
      <c r="K213" s="24" t="n">
        <f aca="false" ca="false" dt2D="false" dtr="false" t="normal">SUM(K207:K212)</f>
        <v>161.57000000000002</v>
      </c>
      <c r="L213" s="24" t="n">
        <f aca="false" ca="false" dt2D="false" dtr="false" t="normal">SUM(L207:L212)</f>
        <v>109.87</v>
      </c>
      <c r="M213" s="24" t="n">
        <f aca="false" ca="false" dt2D="false" dtr="false" t="normal">SUM(M207:M212)</f>
        <v>268.90000000000003</v>
      </c>
      <c r="N213" s="24" t="n">
        <f aca="false" ca="false" dt2D="false" dtr="false" t="normal">SUM(N207:N212)</f>
        <v>5.96</v>
      </c>
      <c r="O213" s="54" t="n">
        <f aca="false" ca="false" dt2D="false" dtr="false" t="normal">SUM(O207:O212)</f>
        <v>0</v>
      </c>
      <c r="P213" s="54" t="n">
        <f aca="false" ca="false" dt2D="false" dtr="false" t="normal">SUM(P207:P212)</f>
        <v>0.56</v>
      </c>
      <c r="Q213" s="54" t="n">
        <f aca="false" ca="false" dt2D="false" dtr="false" t="normal">SUM(Q207:Q212)</f>
        <v>5.8</v>
      </c>
      <c r="R213" s="24" t="n">
        <f aca="false" ca="false" dt2D="false" dtr="false" t="normal">SUM(R207:R212)</f>
        <v>49.55</v>
      </c>
    </row>
    <row customHeight="true" ht="18" outlineLevel="0" r="214">
      <c r="A214" s="69" t="s">
        <v>53</v>
      </c>
      <c r="B214" s="70" t="s"/>
      <c r="C214" s="70" t="s"/>
      <c r="D214" s="71" t="s"/>
      <c r="E214" s="72" t="n">
        <f aca="false" ca="false" dt2D="false" dtr="false" t="normal">E203+E213</f>
        <v>195.78</v>
      </c>
      <c r="F214" s="72" t="n">
        <f aca="false" ca="false" dt2D="false" dtr="false" t="normal">F203+F213</f>
        <v>51.19285714285715</v>
      </c>
      <c r="G214" s="72" t="n">
        <f aca="false" ca="false" dt2D="false" dtr="false" t="normal">G203+G213</f>
        <v>51.951428571428565</v>
      </c>
      <c r="H214" s="72" t="n">
        <f aca="false" ca="false" dt2D="false" dtr="false" t="normal">H203+H213</f>
        <v>172.13857142857142</v>
      </c>
      <c r="I214" s="72" t="n">
        <f aca="false" ca="false" dt2D="false" dtr="false" t="normal">I203+I213</f>
        <v>1363.2814285714287</v>
      </c>
      <c r="J214" s="72" t="n">
        <f aca="false" ca="false" dt2D="false" dtr="false" t="normal">J203+J213</f>
        <v>0</v>
      </c>
      <c r="K214" s="72" t="n">
        <f aca="false" ca="false" dt2D="false" dtr="false" t="normal">K203+K213</f>
        <v>468.07000000000005</v>
      </c>
      <c r="L214" s="72" t="n">
        <f aca="false" ca="false" dt2D="false" dtr="false" t="normal">L203+L213</f>
        <v>149.17000000000002</v>
      </c>
      <c r="M214" s="72" t="n">
        <f aca="false" ca="false" dt2D="false" dtr="false" t="normal">M203+M213</f>
        <v>605.0714285714287</v>
      </c>
      <c r="N214" s="72" t="n">
        <f aca="false" ca="false" dt2D="false" dtr="false" t="normal">N203+N213</f>
        <v>8.774285714285714</v>
      </c>
      <c r="O214" s="72" t="n">
        <f aca="false" ca="false" dt2D="false" dtr="false" t="normal">O203+O213</f>
        <v>79.07142857142857</v>
      </c>
      <c r="P214" s="72" t="n">
        <f aca="false" ca="false" dt2D="false" dtr="false" t="normal">P203+P213</f>
        <v>0.6020000000000001</v>
      </c>
      <c r="Q214" s="72" t="n">
        <f aca="false" ca="false" dt2D="false" dtr="false" t="normal">Q203+Q213</f>
        <v>6.109999999999999</v>
      </c>
      <c r="R214" s="72" t="n">
        <f aca="false" ca="false" dt2D="false" dtr="false" t="normal">R203+R213</f>
        <v>50.357142857142854</v>
      </c>
    </row>
    <row outlineLevel="0" r="215">
      <c r="A215" s="73" t="n"/>
      <c r="B215" s="73" t="n"/>
      <c r="C215" s="73" t="n"/>
      <c r="D215" s="73" t="n"/>
      <c r="E215" s="74" t="n"/>
      <c r="F215" s="74" t="n"/>
      <c r="G215" s="74" t="n"/>
      <c r="H215" s="74" t="n"/>
      <c r="I215" s="74" t="n"/>
      <c r="J215" s="77" t="n"/>
      <c r="K215" s="95" t="n"/>
      <c r="L215" s="74" t="n"/>
      <c r="M215" s="74" t="n"/>
      <c r="N215" s="95" t="n"/>
      <c r="O215" s="95" t="n"/>
      <c r="P215" s="95" t="n"/>
      <c r="Q215" s="112" t="n"/>
      <c r="R215" s="74" t="n"/>
    </row>
    <row outlineLevel="0" r="216">
      <c r="A216" s="73" t="n"/>
      <c r="B216" s="73" t="n"/>
      <c r="C216" s="73" t="n"/>
      <c r="D216" s="73" t="n"/>
      <c r="E216" s="74" t="n"/>
      <c r="F216" s="74" t="n"/>
      <c r="G216" s="74" t="n"/>
      <c r="H216" s="74" t="n"/>
      <c r="I216" s="74" t="n"/>
      <c r="J216" s="77" t="n"/>
      <c r="K216" s="95" t="n"/>
      <c r="L216" s="74" t="n"/>
      <c r="M216" s="74" t="n"/>
      <c r="N216" s="95" t="n"/>
      <c r="O216" s="95" t="n"/>
      <c r="P216" s="95" t="n"/>
      <c r="Q216" s="112" t="n"/>
      <c r="R216" s="74" t="n"/>
    </row>
    <row outlineLevel="0" r="217">
      <c r="A217" s="73" t="n"/>
      <c r="B217" s="73" t="n"/>
      <c r="C217" s="73" t="n"/>
      <c r="D217" s="73" t="n"/>
      <c r="E217" s="74" t="n"/>
      <c r="F217" s="74" t="n"/>
      <c r="G217" s="74" t="n"/>
      <c r="H217" s="74" t="n"/>
      <c r="I217" s="74" t="n"/>
      <c r="J217" s="77" t="n"/>
      <c r="K217" s="95" t="n"/>
      <c r="L217" s="74" t="n"/>
      <c r="M217" s="74" t="n"/>
      <c r="N217" s="95" t="n"/>
      <c r="O217" s="95" t="n"/>
      <c r="P217" s="95" t="n"/>
      <c r="Q217" s="112" t="n"/>
      <c r="R217" s="74" t="n"/>
    </row>
    <row ht="15" outlineLevel="0" r="218">
      <c r="A218" s="1" t="s">
        <v>0</v>
      </c>
      <c r="B218" s="1" t="s"/>
      <c r="C218" s="1" t="s"/>
      <c r="D218" s="73" t="n"/>
      <c r="E218" s="74" t="n"/>
      <c r="F218" s="74" t="n"/>
      <c r="G218" s="74" t="n"/>
      <c r="H218" s="74" t="n"/>
      <c r="I218" s="74" t="n"/>
      <c r="J218" s="77" t="n"/>
      <c r="K218" s="78" t="s">
        <v>120</v>
      </c>
      <c r="L218" s="78" t="s"/>
      <c r="M218" s="78" t="s"/>
      <c r="N218" s="78" t="s"/>
      <c r="O218" s="78" t="s"/>
      <c r="P218" s="78" t="s"/>
      <c r="Q218" s="78" t="s"/>
      <c r="R218" s="78" t="s"/>
      <c r="S218" s="78" t="s"/>
      <c r="T218" s="78" t="s"/>
    </row>
    <row outlineLevel="0" r="219">
      <c r="A219" s="80" t="s">
        <v>2</v>
      </c>
      <c r="B219" s="80" t="s"/>
      <c r="C219" s="80" t="s"/>
      <c r="D219" s="73" t="n"/>
      <c r="E219" s="74" t="n"/>
      <c r="F219" s="74" t="n"/>
      <c r="G219" s="74" t="n"/>
      <c r="H219" s="74" t="n"/>
      <c r="I219" s="74" t="n"/>
      <c r="J219" s="77" t="n"/>
      <c r="K219" s="117" t="s">
        <v>105</v>
      </c>
      <c r="L219" s="117" t="s"/>
      <c r="M219" s="117" t="s"/>
      <c r="N219" s="117" t="s"/>
      <c r="O219" s="117" t="s"/>
      <c r="P219" s="117" t="s"/>
      <c r="Q219" s="117" t="s"/>
      <c r="R219" s="117" t="s"/>
      <c r="S219" s="117" t="s"/>
      <c r="T219" s="117" t="s"/>
    </row>
    <row outlineLevel="0" r="220">
      <c r="A220" s="120" t="s">
        <v>86</v>
      </c>
      <c r="B220" s="120" t="s"/>
      <c r="C220" s="120" t="s"/>
      <c r="D220" s="73" t="n"/>
      <c r="E220" s="74" t="n"/>
      <c r="F220" s="74" t="n"/>
      <c r="G220" s="74" t="n"/>
      <c r="H220" s="74" t="n"/>
      <c r="I220" s="74" t="n"/>
      <c r="J220" s="77" t="n"/>
      <c r="K220" s="81" t="s">
        <v>87</v>
      </c>
      <c r="L220" s="81" t="s"/>
      <c r="M220" s="81" t="s"/>
      <c r="N220" s="81" t="s"/>
      <c r="O220" s="81" t="s"/>
      <c r="P220" s="81" t="s"/>
      <c r="Q220" s="81" t="s"/>
      <c r="R220" s="81" t="s"/>
    </row>
    <row outlineLevel="0" r="221">
      <c r="A221" s="80" t="s">
        <v>6</v>
      </c>
      <c r="B221" s="80" t="s"/>
      <c r="C221" s="80" t="s"/>
      <c r="D221" s="73" t="n"/>
      <c r="E221" s="74" t="n"/>
      <c r="F221" s="74" t="n"/>
      <c r="G221" s="74" t="n"/>
      <c r="H221" s="74" t="n"/>
      <c r="I221" s="74" t="n"/>
      <c r="J221" s="77" t="n"/>
      <c r="K221" s="81" t="s">
        <v>57</v>
      </c>
      <c r="L221" s="81" t="s"/>
      <c r="M221" s="81" t="s"/>
      <c r="N221" s="81" t="s"/>
      <c r="O221" s="81" t="s"/>
      <c r="P221" s="81" t="s"/>
      <c r="Q221" s="81" t="s"/>
      <c r="R221" s="81" t="s"/>
    </row>
    <row ht="18.75" outlineLevel="0" r="222">
      <c r="A222" s="14" t="s">
        <v>8</v>
      </c>
      <c r="B222" s="14" t="s"/>
      <c r="C222" s="14" t="s"/>
      <c r="D222" s="14" t="s"/>
      <c r="E222" s="14" t="s"/>
      <c r="F222" s="14" t="s"/>
      <c r="G222" s="14" t="s"/>
      <c r="H222" s="14" t="s"/>
      <c r="I222" s="14" t="s"/>
      <c r="J222" s="14" t="s"/>
      <c r="K222" s="14" t="s"/>
      <c r="L222" s="14" t="s"/>
      <c r="M222" s="14" t="s"/>
      <c r="N222" s="14" t="s"/>
      <c r="O222" s="14" t="s"/>
      <c r="P222" s="14" t="s"/>
      <c r="Q222" s="14" t="s"/>
      <c r="R222" s="14" t="s"/>
    </row>
    <row ht="15.75" outlineLevel="0" r="223">
      <c r="A223" s="15" t="s">
        <v>9</v>
      </c>
      <c r="B223" s="15" t="s"/>
      <c r="C223" s="15" t="s"/>
      <c r="D223" s="15" t="s"/>
      <c r="E223" s="15" t="s"/>
      <c r="F223" s="15" t="s"/>
      <c r="G223" s="15" t="s"/>
      <c r="H223" s="15" t="s"/>
      <c r="I223" s="15" t="s"/>
      <c r="J223" s="15" t="s"/>
      <c r="K223" s="15" t="s"/>
      <c r="L223" s="15" t="s"/>
      <c r="M223" s="15" t="s"/>
      <c r="N223" s="15" t="s"/>
      <c r="O223" s="15" t="s"/>
      <c r="P223" s="15" t="s"/>
      <c r="Q223" s="15" t="s"/>
      <c r="R223" s="15" t="s"/>
    </row>
    <row ht="15.75" outlineLevel="0" r="224">
      <c r="A224" s="16" t="s">
        <v>10</v>
      </c>
      <c r="B224" s="16" t="s"/>
      <c r="C224" s="16" t="s"/>
      <c r="D224" s="16" t="s"/>
      <c r="E224" s="16" t="s"/>
      <c r="F224" s="16" t="s"/>
      <c r="G224" s="16" t="s"/>
      <c r="H224" s="16" t="s"/>
      <c r="I224" s="16" t="s"/>
      <c r="J224" s="16" t="s"/>
      <c r="K224" s="16" t="s"/>
      <c r="L224" s="16" t="s"/>
      <c r="M224" s="16" t="s"/>
      <c r="N224" s="16" t="s"/>
      <c r="O224" s="16" t="s"/>
      <c r="P224" s="16" t="s"/>
      <c r="Q224" s="16" t="s"/>
      <c r="R224" s="16" t="s"/>
    </row>
    <row customHeight="true" ht="18" outlineLevel="0" r="225">
      <c r="A225" s="82" t="s">
        <v>121</v>
      </c>
      <c r="B225" s="83" t="s"/>
      <c r="C225" s="83" t="s"/>
      <c r="D225" s="83" t="s"/>
      <c r="E225" s="83" t="s"/>
      <c r="F225" s="83" t="s"/>
      <c r="G225" s="83" t="s"/>
      <c r="H225" s="83" t="s"/>
      <c r="I225" s="83" t="s"/>
      <c r="J225" s="83" t="s"/>
      <c r="K225" s="83" t="s"/>
      <c r="L225" s="83" t="s"/>
      <c r="M225" s="83" t="s"/>
      <c r="N225" s="83" t="s"/>
      <c r="O225" s="83" t="s"/>
      <c r="P225" s="83" t="s"/>
      <c r="Q225" s="83" t="s"/>
      <c r="R225" s="84" t="s"/>
    </row>
    <row customHeight="true" ht="18.75" outlineLevel="0" r="226">
      <c r="A226" s="20" t="s">
        <v>12</v>
      </c>
      <c r="B226" s="21" t="s"/>
      <c r="C226" s="21" t="s"/>
      <c r="D226" s="21" t="s"/>
      <c r="E226" s="21" t="s"/>
      <c r="F226" s="21" t="s"/>
      <c r="G226" s="21" t="s"/>
      <c r="H226" s="21" t="s"/>
      <c r="I226" s="21" t="s"/>
      <c r="J226" s="21" t="s"/>
      <c r="K226" s="21" t="s"/>
      <c r="L226" s="21" t="s"/>
      <c r="M226" s="21" t="s"/>
      <c r="N226" s="21" t="s"/>
      <c r="O226" s="21" t="s"/>
      <c r="P226" s="21" t="s"/>
      <c r="Q226" s="21" t="s"/>
      <c r="R226" s="22" t="s"/>
    </row>
    <row customHeight="true" ht="18" outlineLevel="0" r="227">
      <c r="A227" s="23" t="s">
        <v>13</v>
      </c>
      <c r="B227" s="24" t="s">
        <v>14</v>
      </c>
      <c r="C227" s="23" t="s">
        <v>15</v>
      </c>
      <c r="D227" s="24" t="s">
        <v>122</v>
      </c>
      <c r="E227" s="24" t="s">
        <v>17</v>
      </c>
      <c r="F227" s="23" t="s">
        <v>18</v>
      </c>
      <c r="G227" s="23" t="s">
        <v>19</v>
      </c>
      <c r="H227" s="23" t="s">
        <v>20</v>
      </c>
      <c r="I227" s="24" t="s">
        <v>21</v>
      </c>
      <c r="J227" s="26" t="n"/>
      <c r="K227" s="27" t="s">
        <v>22</v>
      </c>
      <c r="L227" s="27" t="n"/>
      <c r="M227" s="27" t="n"/>
      <c r="N227" s="27" t="n"/>
      <c r="O227" s="24" t="s">
        <v>23</v>
      </c>
      <c r="P227" s="28" t="s"/>
      <c r="Q227" s="28" t="s"/>
      <c r="R227" s="29" t="s"/>
    </row>
    <row customHeight="true" ht="15" outlineLevel="0" r="228">
      <c r="A228" s="30" t="s"/>
      <c r="B228" s="31" t="s"/>
      <c r="C228" s="30" t="s"/>
      <c r="D228" s="31" t="s"/>
      <c r="E228" s="31" t="s"/>
      <c r="F228" s="30" t="s"/>
      <c r="G228" s="30" t="s"/>
      <c r="H228" s="30" t="s"/>
      <c r="I228" s="31" t="s"/>
      <c r="J228" s="26" t="n"/>
      <c r="K228" s="24" t="s">
        <v>24</v>
      </c>
      <c r="L228" s="33" t="s">
        <v>25</v>
      </c>
      <c r="M228" s="33" t="s">
        <v>26</v>
      </c>
      <c r="N228" s="33" t="s">
        <v>27</v>
      </c>
      <c r="O228" s="33" t="s">
        <v>28</v>
      </c>
      <c r="P228" s="33" t="s">
        <v>29</v>
      </c>
      <c r="Q228" s="33" t="s">
        <v>30</v>
      </c>
      <c r="R228" s="33" t="s">
        <v>31</v>
      </c>
    </row>
    <row customHeight="true" ht="30.75" outlineLevel="0" r="229">
      <c r="A229" s="40" t="n">
        <v>173</v>
      </c>
      <c r="B229" s="40" t="s">
        <v>32</v>
      </c>
      <c r="C229" s="109" t="s">
        <v>123</v>
      </c>
      <c r="D229" s="34" t="s">
        <v>34</v>
      </c>
      <c r="E229" s="39" t="n">
        <v>23.57</v>
      </c>
      <c r="F229" s="39" t="n">
        <v>5.27</v>
      </c>
      <c r="G229" s="39" t="n">
        <v>15.7</v>
      </c>
      <c r="H229" s="39" t="n">
        <v>30.96</v>
      </c>
      <c r="I229" s="39" t="n">
        <v>242.65</v>
      </c>
      <c r="J229" s="39" t="n"/>
      <c r="K229" s="39" t="n">
        <v>118.01</v>
      </c>
      <c r="L229" s="39" t="n">
        <v>44.27</v>
      </c>
      <c r="M229" s="39" t="n">
        <v>160.78</v>
      </c>
      <c r="N229" s="39" t="n">
        <v>1.01</v>
      </c>
      <c r="O229" s="39" t="n">
        <v>0.0380952380952381</v>
      </c>
      <c r="P229" s="39" t="n">
        <v>0.13</v>
      </c>
      <c r="Q229" s="39" t="n">
        <v>0</v>
      </c>
      <c r="R229" s="39" t="n">
        <v>0.51</v>
      </c>
      <c r="S229" s="0" t="n"/>
      <c r="T229" s="0" t="n"/>
      <c r="U229" s="0" t="n"/>
      <c r="V229" s="0" t="n"/>
      <c r="W229" s="0" t="n"/>
      <c r="X229" s="0" t="n"/>
      <c r="Y229" s="0" t="n"/>
      <c r="Z229" s="0" t="n"/>
      <c r="AA229" s="0" t="n"/>
      <c r="AB229" s="0" t="n"/>
      <c r="AC229" s="0" t="n"/>
      <c r="AD229" s="0" t="n"/>
      <c r="AE229" s="0" t="n"/>
      <c r="AF229" s="0" t="n"/>
      <c r="AG229" s="0" t="n"/>
      <c r="AH229" s="0" t="n"/>
      <c r="AI229" s="0" t="n"/>
    </row>
    <row customHeight="true" ht="18" outlineLevel="0" r="230">
      <c r="A230" s="99" t="n"/>
      <c r="B230" s="40" t="s">
        <v>35</v>
      </c>
      <c r="C230" s="88" t="s">
        <v>61</v>
      </c>
      <c r="D230" s="40" t="n">
        <v>80</v>
      </c>
      <c r="E230" s="42" t="n">
        <v>7.68</v>
      </c>
      <c r="F230" s="42" t="n">
        <v>9.48</v>
      </c>
      <c r="G230" s="42" t="n">
        <v>1.6</v>
      </c>
      <c r="H230" s="42" t="n">
        <v>57.6</v>
      </c>
      <c r="I230" s="42" t="n">
        <v>280.5</v>
      </c>
      <c r="J230" s="100" t="n"/>
      <c r="K230" s="42" t="n">
        <v>27.6</v>
      </c>
      <c r="L230" s="42" t="n">
        <v>39.6</v>
      </c>
      <c r="M230" s="42" t="n">
        <v>104.4</v>
      </c>
      <c r="N230" s="42" t="n">
        <v>1.32</v>
      </c>
      <c r="O230" s="43" t="n">
        <v>0</v>
      </c>
      <c r="P230" s="42" t="n">
        <v>0.12</v>
      </c>
      <c r="Q230" s="42" t="n">
        <v>0.3</v>
      </c>
      <c r="R230" s="42" t="n">
        <v>0.3</v>
      </c>
      <c r="S230" s="0" t="n"/>
      <c r="T230" s="0" t="n"/>
      <c r="U230" s="0" t="n"/>
      <c r="V230" s="0" t="n"/>
      <c r="W230" s="0" t="n"/>
      <c r="X230" s="0" t="n"/>
      <c r="Y230" s="0" t="n"/>
      <c r="Z230" s="0" t="n"/>
      <c r="AA230" s="0" t="n"/>
      <c r="AB230" s="0" t="n"/>
      <c r="AC230" s="0" t="n"/>
      <c r="AD230" s="0" t="n"/>
      <c r="AE230" s="0" t="n"/>
      <c r="AF230" s="0" t="n"/>
      <c r="AG230" s="0" t="n"/>
      <c r="AH230" s="0" t="n"/>
      <c r="AI230" s="0" t="n"/>
      <c r="AJ230" s="0" t="n"/>
      <c r="AK230" s="0" t="n"/>
      <c r="AL230" s="0" t="n"/>
      <c r="AM230" s="0" t="n"/>
      <c r="AN230" s="0" t="n"/>
      <c r="AO230" s="0" t="n"/>
      <c r="AP230" s="0" t="n"/>
      <c r="AQ230" s="0" t="n"/>
      <c r="AR230" s="0" t="n"/>
      <c r="AS230" s="0" t="n"/>
      <c r="AT230" s="0" t="n"/>
      <c r="AU230" s="0" t="n"/>
      <c r="AV230" s="0" t="n"/>
      <c r="AW230" s="0" t="n"/>
    </row>
    <row customHeight="true" ht="18" outlineLevel="0" r="231">
      <c r="A231" s="45" t="n">
        <v>15</v>
      </c>
      <c r="B231" s="40" t="s">
        <v>37</v>
      </c>
      <c r="C231" s="41" t="s">
        <v>38</v>
      </c>
      <c r="D231" s="40" t="n">
        <v>15</v>
      </c>
      <c r="E231" s="42" t="n">
        <v>16.32</v>
      </c>
      <c r="F231" s="39" t="n">
        <v>3.48</v>
      </c>
      <c r="G231" s="39" t="n">
        <v>4.43</v>
      </c>
      <c r="H231" s="46" t="n">
        <v>0</v>
      </c>
      <c r="I231" s="39" t="n">
        <v>53.75</v>
      </c>
      <c r="J231" s="47" t="n"/>
      <c r="K231" s="39" t="n">
        <v>132</v>
      </c>
      <c r="L231" s="39" t="n">
        <v>5.25</v>
      </c>
      <c r="M231" s="39" t="n">
        <v>75</v>
      </c>
      <c r="N231" s="39" t="n">
        <v>0.15</v>
      </c>
      <c r="O231" s="39" t="n">
        <v>39</v>
      </c>
      <c r="P231" s="46" t="n">
        <v>0</v>
      </c>
      <c r="Q231" s="46" t="n">
        <v>0</v>
      </c>
      <c r="R231" s="46" t="n">
        <v>0</v>
      </c>
    </row>
    <row customHeight="true" ht="18" outlineLevel="0" r="232">
      <c r="A232" s="40" t="n">
        <v>376</v>
      </c>
      <c r="B232" s="40" t="s">
        <v>39</v>
      </c>
      <c r="C232" s="41" t="s">
        <v>62</v>
      </c>
      <c r="D232" s="40" t="n">
        <v>200</v>
      </c>
      <c r="E232" s="42" t="n">
        <v>1.93</v>
      </c>
      <c r="F232" s="42" t="n">
        <v>0.1</v>
      </c>
      <c r="G232" s="40" t="n">
        <v>0</v>
      </c>
      <c r="H232" s="42" t="n">
        <v>15</v>
      </c>
      <c r="I232" s="42" t="n">
        <v>60</v>
      </c>
      <c r="J232" s="41" t="n"/>
      <c r="K232" s="42" t="n">
        <v>5</v>
      </c>
      <c r="L232" s="43" t="n">
        <v>0</v>
      </c>
      <c r="M232" s="43" t="n">
        <v>0</v>
      </c>
      <c r="N232" s="42" t="n">
        <v>2</v>
      </c>
      <c r="O232" s="43" t="n">
        <v>0</v>
      </c>
      <c r="P232" s="43" t="n">
        <v>0</v>
      </c>
      <c r="Q232" s="42" t="n">
        <v>0</v>
      </c>
      <c r="R232" s="43" t="n">
        <v>0</v>
      </c>
    </row>
    <row customHeight="true" ht="18" outlineLevel="0" r="233">
      <c r="A233" s="33" t="s">
        <v>43</v>
      </c>
      <c r="B233" s="51" t="s"/>
      <c r="C233" s="52" t="s"/>
      <c r="D233" s="33" t="n">
        <v>500</v>
      </c>
      <c r="E233" s="72" t="n">
        <f aca="false" ca="false" dt2D="false" dtr="false" t="normal">SUM(E229:E232)</f>
        <v>49.5</v>
      </c>
      <c r="F233" s="72" t="n">
        <f aca="false" ca="false" dt2D="false" dtr="false" t="normal">SUM(F229:F232)</f>
        <v>18.330000000000002</v>
      </c>
      <c r="G233" s="72" t="n">
        <f aca="false" ca="false" dt2D="false" dtr="false" t="normal">SUM(G229:G232)</f>
        <v>21.73</v>
      </c>
      <c r="H233" s="72" t="n">
        <f aca="false" ca="false" dt2D="false" dtr="false" t="normal">SUM(H229:H232)</f>
        <v>103.56</v>
      </c>
      <c r="I233" s="72" t="n">
        <f aca="false" ca="false" dt2D="false" dtr="false" t="normal">SUM(I229:I232)</f>
        <v>636.9</v>
      </c>
      <c r="J233" s="72" t="n">
        <f aca="false" ca="false" dt2D="false" dtr="false" t="normal">SUM(J229:J232)</f>
        <v>0</v>
      </c>
      <c r="K233" s="72" t="n">
        <f aca="false" ca="false" dt2D="false" dtr="false" t="normal">SUM(K229:K232)</f>
        <v>282.61</v>
      </c>
      <c r="L233" s="72" t="n">
        <f aca="false" ca="false" dt2D="false" dtr="false" t="normal">SUM(L229:L232)</f>
        <v>89.12</v>
      </c>
      <c r="M233" s="72" t="n">
        <f aca="false" ca="false" dt2D="false" dtr="false" t="normal">SUM(M229:M232)</f>
        <v>340.18</v>
      </c>
      <c r="N233" s="72" t="n">
        <f aca="false" ca="false" dt2D="false" dtr="false" t="normal">SUM(N229:N232)</f>
        <v>4.48</v>
      </c>
      <c r="O233" s="72" t="n">
        <f aca="false" ca="false" dt2D="false" dtr="false" t="normal">SUM(O229:O232)</f>
        <v>39.03809523809524</v>
      </c>
      <c r="P233" s="72" t="n">
        <f aca="false" ca="false" dt2D="false" dtr="false" t="normal">SUM(P229:P232)</f>
        <v>0.25</v>
      </c>
      <c r="Q233" s="72" t="n">
        <f aca="false" ca="false" dt2D="false" dtr="false" t="normal">SUM(Q229:Q232)</f>
        <v>0.3</v>
      </c>
      <c r="R233" s="72" t="n">
        <f aca="false" ca="false" dt2D="false" dtr="false" t="normal">SUM(R229:R232)</f>
        <v>0.81</v>
      </c>
    </row>
    <row customHeight="true" ht="18" outlineLevel="0" r="234">
      <c r="A234" s="20" t="s">
        <v>44</v>
      </c>
      <c r="B234" s="21" t="s"/>
      <c r="C234" s="21" t="s"/>
      <c r="D234" s="21" t="s"/>
      <c r="E234" s="21" t="s"/>
      <c r="F234" s="21" t="s"/>
      <c r="G234" s="21" t="s"/>
      <c r="H234" s="21" t="s"/>
      <c r="I234" s="21" t="s"/>
      <c r="J234" s="21" t="s"/>
      <c r="K234" s="21" t="s"/>
      <c r="L234" s="21" t="s"/>
      <c r="M234" s="21" t="s"/>
      <c r="N234" s="21" t="s"/>
      <c r="O234" s="21" t="s"/>
      <c r="P234" s="21" t="s"/>
      <c r="Q234" s="21" t="s"/>
      <c r="R234" s="22" t="s"/>
    </row>
    <row customHeight="true" ht="18" outlineLevel="0" r="235">
      <c r="A235" s="23" t="s">
        <v>13</v>
      </c>
      <c r="B235" s="24" t="s">
        <v>14</v>
      </c>
      <c r="C235" s="23" t="s">
        <v>15</v>
      </c>
      <c r="D235" s="24" t="s">
        <v>122</v>
      </c>
      <c r="E235" s="24" t="s">
        <v>17</v>
      </c>
      <c r="F235" s="23" t="s">
        <v>18</v>
      </c>
      <c r="G235" s="23" t="s">
        <v>19</v>
      </c>
      <c r="H235" s="23" t="s">
        <v>20</v>
      </c>
      <c r="I235" s="24" t="s">
        <v>21</v>
      </c>
      <c r="J235" s="26" t="n"/>
      <c r="K235" s="27" t="s">
        <v>22</v>
      </c>
      <c r="L235" s="27" t="n"/>
      <c r="M235" s="27" t="n"/>
      <c r="N235" s="27" t="n"/>
      <c r="O235" s="24" t="s">
        <v>23</v>
      </c>
      <c r="P235" s="28" t="s"/>
      <c r="Q235" s="28" t="s"/>
      <c r="R235" s="29" t="s"/>
    </row>
    <row customHeight="true" ht="15" outlineLevel="0" r="236">
      <c r="A236" s="30" t="s"/>
      <c r="B236" s="31" t="s"/>
      <c r="C236" s="30" t="s"/>
      <c r="D236" s="31" t="s"/>
      <c r="E236" s="31" t="s"/>
      <c r="F236" s="30" t="s"/>
      <c r="G236" s="30" t="s"/>
      <c r="H236" s="30" t="s"/>
      <c r="I236" s="31" t="s"/>
      <c r="J236" s="26" t="n"/>
      <c r="K236" s="24" t="s">
        <v>24</v>
      </c>
      <c r="L236" s="33" t="s">
        <v>25</v>
      </c>
      <c r="M236" s="33" t="s">
        <v>26</v>
      </c>
      <c r="N236" s="33" t="s">
        <v>27</v>
      </c>
      <c r="O236" s="33" t="s">
        <v>28</v>
      </c>
      <c r="P236" s="33" t="s">
        <v>29</v>
      </c>
      <c r="Q236" s="33" t="s">
        <v>30</v>
      </c>
      <c r="R236" s="33" t="s">
        <v>31</v>
      </c>
    </row>
    <row customFormat="true" customHeight="true" ht="18" outlineLevel="0" r="237" s="57">
      <c r="A237" s="58" t="n">
        <v>52</v>
      </c>
      <c r="B237" s="58" t="s">
        <v>32</v>
      </c>
      <c r="C237" s="59" t="s">
        <v>45</v>
      </c>
      <c r="D237" s="58" t="n">
        <v>60</v>
      </c>
      <c r="E237" s="58" t="n">
        <v>5.9</v>
      </c>
      <c r="F237" s="60" t="n">
        <v>1</v>
      </c>
      <c r="G237" s="60" t="n">
        <v>3.6</v>
      </c>
      <c r="H237" s="60" t="n">
        <v>6.6</v>
      </c>
      <c r="I237" s="60" t="n">
        <v>62.4</v>
      </c>
      <c r="J237" s="60" t="n"/>
      <c r="K237" s="60" t="n">
        <v>21.1</v>
      </c>
      <c r="L237" s="60" t="n">
        <v>12.5</v>
      </c>
      <c r="M237" s="60" t="n">
        <v>24.6</v>
      </c>
      <c r="N237" s="60" t="n">
        <v>0.8</v>
      </c>
      <c r="O237" s="61" t="n">
        <v>0</v>
      </c>
      <c r="P237" s="60" t="n">
        <v>0</v>
      </c>
      <c r="Q237" s="60" t="n">
        <v>0.1</v>
      </c>
      <c r="R237" s="60" t="n">
        <v>5.7</v>
      </c>
      <c r="S237" s="62" t="n"/>
      <c r="T237" s="62" t="n"/>
      <c r="U237" s="62" t="n"/>
      <c r="V237" s="62" t="n"/>
      <c r="W237" s="62" t="n"/>
      <c r="X237" s="62" t="n"/>
      <c r="Y237" s="62" t="n"/>
      <c r="Z237" s="62" t="n"/>
      <c r="AA237" s="62" t="n"/>
      <c r="AB237" s="62" t="n"/>
      <c r="AC237" s="62" t="n"/>
      <c r="AD237" s="62" t="n"/>
      <c r="AE237" s="62" t="n"/>
      <c r="AF237" s="62" t="n"/>
      <c r="AG237" s="62" t="n"/>
      <c r="AH237" s="62" t="n"/>
      <c r="AI237" s="62" t="n"/>
      <c r="AJ237" s="62" t="n"/>
      <c r="AK237" s="62" t="n"/>
      <c r="AL237" s="62" t="n"/>
      <c r="AM237" s="62" t="n"/>
      <c r="AN237" s="62" t="n"/>
      <c r="AO237" s="62" t="n"/>
      <c r="AP237" s="62" t="n"/>
      <c r="AQ237" s="62" t="n"/>
      <c r="AR237" s="62" t="n"/>
      <c r="AS237" s="62" t="n"/>
      <c r="AT237" s="62" t="n"/>
      <c r="AU237" s="62" t="n"/>
      <c r="AV237" s="62" t="n"/>
      <c r="AW237" s="62" t="n"/>
    </row>
    <row customHeight="true" ht="21.75" outlineLevel="0" r="238">
      <c r="A238" s="40" t="n">
        <v>88</v>
      </c>
      <c r="B238" s="40" t="s">
        <v>35</v>
      </c>
      <c r="C238" s="88" t="s">
        <v>90</v>
      </c>
      <c r="D238" s="40" t="n">
        <v>200</v>
      </c>
      <c r="E238" s="42" t="n">
        <v>10.74</v>
      </c>
      <c r="F238" s="42" t="n">
        <v>1.6</v>
      </c>
      <c r="G238" s="42" t="n">
        <v>4.9</v>
      </c>
      <c r="H238" s="42" t="n">
        <v>11.5</v>
      </c>
      <c r="I238" s="42" t="n">
        <v>96.8</v>
      </c>
      <c r="J238" s="110" t="n"/>
      <c r="K238" s="42" t="n">
        <v>75.2</v>
      </c>
      <c r="L238" s="42" t="n">
        <v>14.7</v>
      </c>
      <c r="M238" s="42" t="n">
        <v>34.2</v>
      </c>
      <c r="N238" s="42" t="n">
        <v>1.025</v>
      </c>
      <c r="O238" s="42" t="n">
        <v>1</v>
      </c>
      <c r="P238" s="42" t="n">
        <v>5.5</v>
      </c>
      <c r="Q238" s="42" t="n">
        <v>0.6</v>
      </c>
      <c r="R238" s="42" t="n">
        <v>9.5</v>
      </c>
      <c r="S238" s="44" t="n"/>
    </row>
    <row customHeight="true" ht="18" outlineLevel="0" r="239">
      <c r="A239" s="40" t="n">
        <v>268</v>
      </c>
      <c r="B239" s="86" t="s">
        <v>37</v>
      </c>
      <c r="C239" s="88" t="s">
        <v>124</v>
      </c>
      <c r="D239" s="40" t="n">
        <v>90</v>
      </c>
      <c r="E239" s="42" t="n">
        <v>50.56</v>
      </c>
      <c r="F239" s="42" t="n">
        <v>12.1</v>
      </c>
      <c r="G239" s="42" t="n">
        <v>15.9</v>
      </c>
      <c r="H239" s="42" t="n">
        <v>18.2</v>
      </c>
      <c r="I239" s="42" t="n">
        <v>263.5</v>
      </c>
      <c r="J239" s="42" t="n"/>
      <c r="K239" s="42" t="n">
        <v>39.4</v>
      </c>
      <c r="L239" s="42" t="n">
        <v>28.9</v>
      </c>
      <c r="M239" s="42" t="n">
        <v>149.7</v>
      </c>
      <c r="N239" s="42" t="n">
        <v>0.9</v>
      </c>
      <c r="O239" s="42" t="n">
        <v>25.9</v>
      </c>
      <c r="P239" s="42" t="n">
        <v>0.1</v>
      </c>
      <c r="Q239" s="43" t="n">
        <v>0</v>
      </c>
      <c r="R239" s="42" t="n">
        <v>0.1</v>
      </c>
      <c r="S239" s="56" t="n"/>
    </row>
    <row customHeight="true" ht="18" outlineLevel="0" r="240">
      <c r="A240" s="40" t="n">
        <v>143</v>
      </c>
      <c r="B240" s="40" t="s">
        <v>39</v>
      </c>
      <c r="C240" s="41" t="s">
        <v>125</v>
      </c>
      <c r="D240" s="40" t="n">
        <v>155</v>
      </c>
      <c r="E240" s="42" t="n">
        <v>22.18</v>
      </c>
      <c r="F240" s="42" t="n">
        <v>2.1</v>
      </c>
      <c r="G240" s="42" t="n">
        <v>12.1</v>
      </c>
      <c r="H240" s="42" t="n">
        <v>15.5</v>
      </c>
      <c r="I240" s="42" t="n">
        <v>178.6</v>
      </c>
      <c r="J240" s="93" t="n"/>
      <c r="K240" s="42" t="n">
        <v>23.9</v>
      </c>
      <c r="L240" s="42" t="n">
        <v>27.8</v>
      </c>
      <c r="M240" s="42" t="n">
        <v>61.8</v>
      </c>
      <c r="N240" s="42" t="n">
        <v>0.98</v>
      </c>
      <c r="O240" s="42" t="n">
        <v>31</v>
      </c>
      <c r="P240" s="42" t="n">
        <v>0.07</v>
      </c>
      <c r="Q240" s="43" t="n">
        <v>0</v>
      </c>
      <c r="R240" s="42" t="n">
        <v>8.67</v>
      </c>
      <c r="S240" s="55" t="n"/>
    </row>
    <row customHeight="true" ht="18" outlineLevel="0" r="241">
      <c r="A241" s="40" t="n">
        <v>1041</v>
      </c>
      <c r="B241" s="40" t="s">
        <v>41</v>
      </c>
      <c r="C241" s="63" t="s">
        <v>94</v>
      </c>
      <c r="D241" s="40" t="n">
        <v>200</v>
      </c>
      <c r="E241" s="42" t="n">
        <v>8.14</v>
      </c>
      <c r="F241" s="42" t="n">
        <v>0.1</v>
      </c>
      <c r="G241" s="43" t="n">
        <v>0</v>
      </c>
      <c r="H241" s="42" t="n">
        <v>27.1</v>
      </c>
      <c r="I241" s="42" t="n">
        <v>108.6</v>
      </c>
      <c r="J241" s="93" t="n"/>
      <c r="K241" s="42" t="n">
        <v>23.52</v>
      </c>
      <c r="L241" s="42" t="n">
        <v>0</v>
      </c>
      <c r="M241" s="110" t="n">
        <v>0</v>
      </c>
      <c r="N241" s="42" t="n">
        <v>0.24</v>
      </c>
      <c r="O241" s="111" t="n">
        <v>0</v>
      </c>
      <c r="P241" s="110" t="n">
        <v>0.03</v>
      </c>
      <c r="Q241" s="110" t="n">
        <v>0</v>
      </c>
      <c r="R241" s="110" t="n">
        <v>12.9</v>
      </c>
      <c r="S241" s="55" t="n"/>
    </row>
    <row customHeight="true" ht="18" outlineLevel="0" r="242">
      <c r="A242" s="40" t="n"/>
      <c r="B242" s="86" t="s">
        <v>51</v>
      </c>
      <c r="C242" s="63" t="s">
        <v>50</v>
      </c>
      <c r="D242" s="40" t="n">
        <v>30</v>
      </c>
      <c r="E242" s="42" t="n">
        <v>2.4</v>
      </c>
      <c r="F242" s="42" t="n">
        <v>1.68</v>
      </c>
      <c r="G242" s="42" t="n">
        <v>0.33</v>
      </c>
      <c r="H242" s="42" t="n">
        <v>14.82</v>
      </c>
      <c r="I242" s="42" t="n">
        <v>68.97</v>
      </c>
      <c r="J242" s="64" t="n"/>
      <c r="K242" s="42" t="n">
        <v>6.9</v>
      </c>
      <c r="L242" s="42" t="n">
        <v>7.5</v>
      </c>
      <c r="M242" s="42" t="n">
        <v>31.8</v>
      </c>
      <c r="N242" s="42" t="n">
        <v>0.93</v>
      </c>
      <c r="O242" s="43" t="n">
        <v>0</v>
      </c>
      <c r="P242" s="42" t="n">
        <v>0.03</v>
      </c>
      <c r="Q242" s="43" t="n">
        <v>0</v>
      </c>
      <c r="R242" s="43" t="n">
        <v>0</v>
      </c>
      <c r="S242" s="55" t="n"/>
    </row>
    <row customHeight="true" ht="18" outlineLevel="0" r="243">
      <c r="A243" s="40" t="n"/>
      <c r="B243" s="86" t="s">
        <v>71</v>
      </c>
      <c r="C243" s="41" t="s">
        <v>52</v>
      </c>
      <c r="D243" s="40" t="n">
        <v>30</v>
      </c>
      <c r="E243" s="39" t="n">
        <v>2.88</v>
      </c>
      <c r="F243" s="42" t="n">
        <v>2.37</v>
      </c>
      <c r="G243" s="42" t="n">
        <v>0.3</v>
      </c>
      <c r="H243" s="42" t="n">
        <v>14.49</v>
      </c>
      <c r="I243" s="42" t="n">
        <v>70.14</v>
      </c>
      <c r="J243" s="64" t="n"/>
      <c r="K243" s="42" t="n">
        <v>6.9</v>
      </c>
      <c r="L243" s="42" t="n">
        <v>9.9</v>
      </c>
      <c r="M243" s="42" t="n">
        <v>26.1</v>
      </c>
      <c r="N243" s="42" t="n">
        <v>0.33</v>
      </c>
      <c r="O243" s="43" t="n">
        <v>0</v>
      </c>
      <c r="P243" s="42" t="n">
        <v>0.03</v>
      </c>
      <c r="Q243" s="43" t="n">
        <v>0</v>
      </c>
      <c r="R243" s="43" t="n">
        <v>0</v>
      </c>
      <c r="S243" s="44" t="n"/>
    </row>
    <row customHeight="true" ht="18" outlineLevel="0" r="244">
      <c r="A244" s="33" t="s">
        <v>43</v>
      </c>
      <c r="B244" s="51" t="s"/>
      <c r="C244" s="52" t="s"/>
      <c r="D244" s="33" t="n">
        <v>765</v>
      </c>
      <c r="E244" s="33" t="n">
        <f aca="false" ca="false" dt2D="false" dtr="false" t="normal">SUM(E237:E243)</f>
        <v>102.8</v>
      </c>
      <c r="F244" s="33" t="n">
        <f aca="false" ca="false" dt2D="false" dtr="false" t="normal">SUM(F237:F243)</f>
        <v>20.950000000000003</v>
      </c>
      <c r="G244" s="33" t="n">
        <f aca="false" ca="false" dt2D="false" dtr="false" t="normal">SUM(G237:G243)</f>
        <v>37.129999999999995</v>
      </c>
      <c r="H244" s="33" t="n">
        <f aca="false" ca="false" dt2D="false" dtr="false" t="normal">SUM(H237:H243)</f>
        <v>108.21</v>
      </c>
      <c r="I244" s="33" t="n">
        <f aca="false" ca="false" dt2D="false" dtr="false" t="normal">SUM(I237:I243)</f>
        <v>849.01</v>
      </c>
      <c r="J244" s="33" t="n">
        <f aca="false" ca="false" dt2D="false" dtr="false" t="normal">SUM(J237:J243)</f>
        <v>0</v>
      </c>
      <c r="K244" s="72" t="n">
        <f aca="false" ca="false" dt2D="false" dtr="false" t="normal">SUM(K237:K243)</f>
        <v>196.92000000000004</v>
      </c>
      <c r="L244" s="72" t="n">
        <f aca="false" ca="false" dt2D="false" dtr="false" t="normal">SUM(L237:L243)</f>
        <v>101.3</v>
      </c>
      <c r="M244" s="72" t="n">
        <f aca="false" ca="false" dt2D="false" dtr="false" t="normal">SUM(M237:M243)</f>
        <v>328.20000000000005</v>
      </c>
      <c r="N244" s="72" t="n">
        <f aca="false" ca="false" dt2D="false" dtr="false" t="normal">SUM(N237:N243)</f>
        <v>5.205</v>
      </c>
      <c r="O244" s="72" t="n">
        <f aca="false" ca="false" dt2D="false" dtr="false" t="normal">SUM(O237:O243)</f>
        <v>57.9</v>
      </c>
      <c r="P244" s="72" t="n">
        <f aca="false" ca="false" dt2D="false" dtr="false" t="normal">SUM(P237:P243)</f>
        <v>5.760000000000001</v>
      </c>
      <c r="Q244" s="72" t="n">
        <f aca="false" ca="false" dt2D="false" dtr="false" t="normal">SUM(Q237:Q243)</f>
        <v>0.7</v>
      </c>
      <c r="R244" s="72" t="n">
        <f aca="false" ca="false" dt2D="false" dtr="false" t="normal">SUM(R237:R243)</f>
        <v>36.87</v>
      </c>
    </row>
    <row customHeight="true" ht="18" outlineLevel="0" r="245">
      <c r="A245" s="69" t="s">
        <v>53</v>
      </c>
      <c r="B245" s="70" t="s"/>
      <c r="C245" s="70" t="s"/>
      <c r="D245" s="71" t="s"/>
      <c r="E245" s="72" t="n">
        <f aca="false" ca="false" dt2D="false" dtr="false" t="normal">E233+E244</f>
        <v>152.3</v>
      </c>
      <c r="F245" s="72" t="n">
        <f aca="false" ca="false" dt2D="false" dtr="false" t="normal">F233+F244</f>
        <v>39.28</v>
      </c>
      <c r="G245" s="72" t="n">
        <f aca="false" ca="false" dt2D="false" dtr="false" t="normal">G233+G244</f>
        <v>58.86</v>
      </c>
      <c r="H245" s="72" t="n">
        <f aca="false" ca="false" dt2D="false" dtr="false" t="normal">H233+H244</f>
        <v>211.76999999999998</v>
      </c>
      <c r="I245" s="72" t="n">
        <f aca="false" ca="false" dt2D="false" dtr="false" t="normal">I233+I244</f>
        <v>1485.9099999999999</v>
      </c>
      <c r="J245" s="64" t="n"/>
      <c r="K245" s="72" t="n">
        <f aca="false" ca="false" dt2D="false" dtr="false" t="normal">K233+K244</f>
        <v>479.5300000000001</v>
      </c>
      <c r="L245" s="72" t="n">
        <f aca="false" ca="false" dt2D="false" dtr="false" t="normal">L233+L244</f>
        <v>190.42000000000002</v>
      </c>
      <c r="M245" s="72" t="n">
        <f aca="false" ca="false" dt2D="false" dtr="false" t="normal">M233+M244</f>
        <v>668.3800000000001</v>
      </c>
      <c r="N245" s="72" t="n">
        <f aca="false" ca="false" dt2D="false" dtr="false" t="normal">N233+N244</f>
        <v>9.685</v>
      </c>
      <c r="O245" s="72" t="n">
        <f aca="false" ca="false" dt2D="false" dtr="false" t="normal">O233+O244</f>
        <v>96.93809523809523</v>
      </c>
      <c r="P245" s="72" t="n">
        <f aca="false" ca="false" dt2D="false" dtr="false" t="normal">P233+P244</f>
        <v>6.010000000000001</v>
      </c>
      <c r="Q245" s="72" t="n">
        <f aca="false" ca="false" dt2D="false" dtr="false" t="normal">Q233+Q244</f>
        <v>1</v>
      </c>
      <c r="R245" s="72" t="n">
        <f aca="false" ca="false" dt2D="false" dtr="false" t="normal">R233+R244</f>
        <v>37.68</v>
      </c>
    </row>
    <row outlineLevel="0" r="246">
      <c r="A246" s="121" t="n"/>
      <c r="B246" s="121" t="n"/>
      <c r="C246" s="121" t="n"/>
      <c r="D246" s="121" t="n"/>
      <c r="E246" s="122" t="n"/>
      <c r="F246" s="122" t="n"/>
      <c r="G246" s="122" t="n"/>
      <c r="H246" s="122" t="n"/>
      <c r="I246" s="122" t="n"/>
      <c r="K246" s="122" t="n"/>
      <c r="L246" s="123" t="n"/>
      <c r="M246" s="122" t="n"/>
      <c r="N246" s="122" t="n"/>
      <c r="O246" s="122" t="n"/>
      <c r="P246" s="123" t="n"/>
      <c r="Q246" s="123" t="n"/>
      <c r="R246" s="122" t="n"/>
    </row>
    <row outlineLevel="0" r="247">
      <c r="A247" s="121" t="n"/>
      <c r="B247" s="121" t="n"/>
      <c r="C247" s="121" t="n"/>
      <c r="D247" s="121" t="n"/>
      <c r="E247" s="122" t="n"/>
      <c r="F247" s="122" t="n"/>
      <c r="G247" s="122" t="n"/>
      <c r="H247" s="122" t="n"/>
      <c r="I247" s="122" t="n"/>
      <c r="K247" s="122" t="n"/>
      <c r="L247" s="123" t="n"/>
      <c r="M247" s="122" t="n"/>
      <c r="N247" s="122" t="n"/>
      <c r="O247" s="122" t="n"/>
      <c r="P247" s="123" t="n"/>
      <c r="Q247" s="123" t="n"/>
      <c r="R247" s="122" t="n"/>
    </row>
    <row outlineLevel="0" r="248">
      <c r="A248" s="121" t="n"/>
      <c r="B248" s="121" t="n"/>
      <c r="C248" s="121" t="n"/>
      <c r="D248" s="121" t="n"/>
      <c r="E248" s="122" t="n"/>
      <c r="F248" s="122" t="n"/>
      <c r="G248" s="122" t="n"/>
      <c r="H248" s="122" t="n"/>
      <c r="I248" s="122" t="n"/>
      <c r="K248" s="122" t="n"/>
      <c r="L248" s="123" t="n"/>
      <c r="M248" s="122" t="n"/>
      <c r="N248" s="122" t="n"/>
      <c r="O248" s="122" t="n"/>
      <c r="P248" s="123" t="n"/>
      <c r="Q248" s="123" t="n"/>
      <c r="R248" s="122" t="n"/>
    </row>
    <row ht="15" outlineLevel="0" r="249">
      <c r="A249" s="1" t="s">
        <v>0</v>
      </c>
      <c r="B249" s="1" t="s"/>
      <c r="C249" s="1" t="s"/>
      <c r="D249" s="121" t="n"/>
      <c r="E249" s="122" t="n"/>
      <c r="F249" s="122" t="n"/>
      <c r="G249" s="122" t="n"/>
      <c r="H249" s="122" t="n"/>
      <c r="I249" s="122" t="n"/>
      <c r="K249" s="78" t="s">
        <v>114</v>
      </c>
      <c r="L249" s="78" t="s"/>
      <c r="M249" s="78" t="s"/>
      <c r="N249" s="78" t="s"/>
      <c r="O249" s="78" t="s"/>
      <c r="P249" s="78" t="s"/>
      <c r="Q249" s="78" t="s"/>
      <c r="R249" s="78" t="s"/>
      <c r="S249" s="78" t="s"/>
      <c r="T249" s="78" t="s"/>
    </row>
    <row outlineLevel="0" r="250">
      <c r="A250" s="80" t="s">
        <v>2</v>
      </c>
      <c r="B250" s="80" t="s"/>
      <c r="C250" s="80" t="s"/>
      <c r="D250" s="121" t="n"/>
      <c r="E250" s="122" t="n"/>
      <c r="F250" s="122" t="n"/>
      <c r="G250" s="122" t="n"/>
      <c r="H250" s="122" t="n"/>
      <c r="I250" s="122" t="n"/>
      <c r="K250" s="117" t="s">
        <v>105</v>
      </c>
      <c r="L250" s="117" t="s"/>
      <c r="M250" s="117" t="s"/>
      <c r="N250" s="117" t="s"/>
      <c r="O250" s="117" t="s"/>
      <c r="P250" s="117" t="s"/>
      <c r="Q250" s="117" t="s"/>
      <c r="R250" s="117" t="s"/>
      <c r="S250" s="117" t="s"/>
      <c r="T250" s="117" t="s"/>
    </row>
    <row outlineLevel="0" r="251">
      <c r="A251" s="120" t="s">
        <v>86</v>
      </c>
      <c r="B251" s="120" t="s"/>
      <c r="C251" s="120" t="s"/>
      <c r="D251" s="121" t="n"/>
      <c r="E251" s="122" t="n"/>
      <c r="F251" s="122" t="n"/>
      <c r="G251" s="122" t="n"/>
      <c r="H251" s="122" t="n"/>
      <c r="I251" s="122" t="n"/>
      <c r="K251" s="81" t="s">
        <v>87</v>
      </c>
      <c r="L251" s="81" t="s"/>
      <c r="M251" s="81" t="s"/>
      <c r="N251" s="81" t="s"/>
      <c r="O251" s="81" t="s"/>
      <c r="P251" s="81" t="s"/>
      <c r="Q251" s="81" t="s"/>
      <c r="R251" s="81" t="s"/>
    </row>
    <row outlineLevel="0" r="252">
      <c r="A252" s="80" t="s">
        <v>6</v>
      </c>
      <c r="B252" s="80" t="s"/>
      <c r="C252" s="80" t="s"/>
      <c r="D252" s="121" t="n"/>
      <c r="E252" s="122" t="n"/>
      <c r="F252" s="122" t="n"/>
      <c r="G252" s="122" t="n"/>
      <c r="H252" s="122" t="n"/>
      <c r="I252" s="122" t="n"/>
      <c r="K252" s="81" t="s">
        <v>57</v>
      </c>
      <c r="L252" s="81" t="s"/>
      <c r="M252" s="81" t="s"/>
      <c r="N252" s="81" t="s"/>
      <c r="O252" s="81" t="s"/>
      <c r="P252" s="81" t="s"/>
      <c r="Q252" s="81" t="s"/>
      <c r="R252" s="81" t="s"/>
    </row>
    <row ht="18.75" outlineLevel="0" r="253">
      <c r="A253" s="14" t="s">
        <v>8</v>
      </c>
      <c r="B253" s="14" t="s"/>
      <c r="C253" s="14" t="s"/>
      <c r="D253" s="14" t="s"/>
      <c r="E253" s="14" t="s"/>
      <c r="F253" s="14" t="s"/>
      <c r="G253" s="14" t="s"/>
      <c r="H253" s="14" t="s"/>
      <c r="I253" s="14" t="s"/>
      <c r="J253" s="14" t="s"/>
      <c r="K253" s="14" t="s"/>
      <c r="L253" s="14" t="s"/>
      <c r="M253" s="14" t="s"/>
      <c r="N253" s="14" t="s"/>
      <c r="O253" s="14" t="s"/>
      <c r="P253" s="14" t="s"/>
      <c r="Q253" s="14" t="s"/>
      <c r="R253" s="14" t="s"/>
    </row>
    <row ht="15.75" outlineLevel="0" r="254">
      <c r="A254" s="15" t="s">
        <v>9</v>
      </c>
      <c r="B254" s="15" t="s"/>
      <c r="C254" s="15" t="s"/>
      <c r="D254" s="15" t="s"/>
      <c r="E254" s="15" t="s"/>
      <c r="F254" s="15" t="s"/>
      <c r="G254" s="15" t="s"/>
      <c r="H254" s="15" t="s"/>
      <c r="I254" s="15" t="s"/>
      <c r="J254" s="15" t="s"/>
      <c r="K254" s="15" t="s"/>
      <c r="L254" s="15" t="s"/>
      <c r="M254" s="15" t="s"/>
      <c r="N254" s="15" t="s"/>
      <c r="O254" s="15" t="s"/>
      <c r="P254" s="15" t="s"/>
      <c r="Q254" s="15" t="s"/>
      <c r="R254" s="15" t="s"/>
    </row>
    <row ht="15.75" outlineLevel="0" r="255">
      <c r="A255" s="16" t="s">
        <v>10</v>
      </c>
      <c r="B255" s="16" t="s"/>
      <c r="C255" s="16" t="s"/>
      <c r="D255" s="16" t="s"/>
      <c r="E255" s="16" t="s"/>
      <c r="F255" s="16" t="s"/>
      <c r="G255" s="16" t="s"/>
      <c r="H255" s="16" t="s"/>
      <c r="I255" s="16" t="s"/>
      <c r="J255" s="16" t="s"/>
      <c r="K255" s="16" t="s"/>
      <c r="L255" s="16" t="s"/>
      <c r="M255" s="16" t="s"/>
      <c r="N255" s="16" t="s"/>
      <c r="O255" s="16" t="s"/>
      <c r="P255" s="16" t="s"/>
      <c r="Q255" s="16" t="s"/>
      <c r="R255" s="16" t="s"/>
    </row>
    <row customHeight="true" ht="18" outlineLevel="0" r="256">
      <c r="A256" s="124" t="s">
        <v>126</v>
      </c>
      <c r="B256" s="125" t="s"/>
      <c r="C256" s="125" t="s"/>
      <c r="D256" s="125" t="s"/>
      <c r="E256" s="125" t="s"/>
      <c r="F256" s="125" t="s"/>
      <c r="G256" s="125" t="s"/>
      <c r="H256" s="125" t="s"/>
      <c r="I256" s="125" t="s"/>
      <c r="J256" s="125" t="s"/>
      <c r="K256" s="125" t="s"/>
      <c r="L256" s="125" t="s"/>
      <c r="M256" s="125" t="s"/>
      <c r="N256" s="125" t="s"/>
      <c r="O256" s="125" t="s"/>
      <c r="P256" s="125" t="s"/>
      <c r="Q256" s="125" t="s"/>
      <c r="R256" s="126" t="s"/>
    </row>
    <row customHeight="true" ht="18.75" outlineLevel="0" r="257">
      <c r="A257" s="20" t="s">
        <v>12</v>
      </c>
      <c r="B257" s="21" t="s"/>
      <c r="C257" s="21" t="s"/>
      <c r="D257" s="21" t="s"/>
      <c r="E257" s="21" t="s"/>
      <c r="F257" s="21" t="s"/>
      <c r="G257" s="21" t="s"/>
      <c r="H257" s="21" t="s"/>
      <c r="I257" s="21" t="s"/>
      <c r="J257" s="21" t="s"/>
      <c r="K257" s="21" t="s"/>
      <c r="L257" s="21" t="s"/>
      <c r="M257" s="21" t="s"/>
      <c r="N257" s="21" t="s"/>
      <c r="O257" s="21" t="s"/>
      <c r="P257" s="21" t="s"/>
      <c r="Q257" s="21" t="s"/>
      <c r="R257" s="22" t="s"/>
    </row>
    <row customHeight="true" ht="18" outlineLevel="0" r="258">
      <c r="A258" s="23" t="s">
        <v>13</v>
      </c>
      <c r="B258" s="24" t="s">
        <v>14</v>
      </c>
      <c r="C258" s="23" t="s">
        <v>15</v>
      </c>
      <c r="D258" s="24" t="s">
        <v>122</v>
      </c>
      <c r="E258" s="24" t="s">
        <v>17</v>
      </c>
      <c r="F258" s="23" t="s">
        <v>18</v>
      </c>
      <c r="G258" s="23" t="s">
        <v>19</v>
      </c>
      <c r="H258" s="23" t="s">
        <v>20</v>
      </c>
      <c r="I258" s="24" t="s">
        <v>21</v>
      </c>
      <c r="J258" s="26" t="n"/>
      <c r="K258" s="27" t="s">
        <v>22</v>
      </c>
      <c r="L258" s="27" t="n"/>
      <c r="M258" s="27" t="n"/>
      <c r="N258" s="27" t="n"/>
      <c r="O258" s="24" t="s">
        <v>23</v>
      </c>
      <c r="P258" s="28" t="s"/>
      <c r="Q258" s="28" t="s"/>
      <c r="R258" s="29" t="s"/>
    </row>
    <row customHeight="true" ht="15" outlineLevel="0" r="259">
      <c r="A259" s="30" t="s"/>
      <c r="B259" s="31" t="s"/>
      <c r="C259" s="30" t="s"/>
      <c r="D259" s="31" t="s"/>
      <c r="E259" s="31" t="s"/>
      <c r="F259" s="30" t="s"/>
      <c r="G259" s="30" t="s"/>
      <c r="H259" s="30" t="s"/>
      <c r="I259" s="31" t="s"/>
      <c r="J259" s="26" t="n"/>
      <c r="K259" s="24" t="s">
        <v>24</v>
      </c>
      <c r="L259" s="33" t="s">
        <v>25</v>
      </c>
      <c r="M259" s="33" t="s">
        <v>26</v>
      </c>
      <c r="N259" s="33" t="s">
        <v>27</v>
      </c>
      <c r="O259" s="33" t="s">
        <v>28</v>
      </c>
      <c r="P259" s="33" t="s">
        <v>29</v>
      </c>
      <c r="Q259" s="33" t="s">
        <v>30</v>
      </c>
      <c r="R259" s="33" t="s">
        <v>31</v>
      </c>
    </row>
    <row customHeight="true" ht="27" outlineLevel="0" r="260">
      <c r="A260" s="40" t="n">
        <v>181</v>
      </c>
      <c r="B260" s="40" t="s">
        <v>32</v>
      </c>
      <c r="C260" s="98" t="s">
        <v>76</v>
      </c>
      <c r="D260" s="34" t="s">
        <v>34</v>
      </c>
      <c r="E260" s="42" t="n">
        <v>22.88</v>
      </c>
      <c r="F260" s="40" t="n">
        <v>4.65</v>
      </c>
      <c r="G260" s="40" t="n">
        <v>10.05</v>
      </c>
      <c r="H260" s="42" t="n">
        <v>31.1</v>
      </c>
      <c r="I260" s="65" t="n">
        <v>233</v>
      </c>
      <c r="J260" s="41" t="n"/>
      <c r="K260" s="42" t="n">
        <v>192.2</v>
      </c>
      <c r="L260" s="42" t="n">
        <v>23.5</v>
      </c>
      <c r="M260" s="42" t="n">
        <v>156.1</v>
      </c>
      <c r="N260" s="42" t="n">
        <v>0.3</v>
      </c>
      <c r="O260" s="42" t="n">
        <v>36.7</v>
      </c>
      <c r="P260" s="42" t="n">
        <v>0.1</v>
      </c>
      <c r="Q260" s="43" t="n">
        <v>0</v>
      </c>
      <c r="R260" s="42" t="n">
        <v>1.1</v>
      </c>
    </row>
    <row customHeight="true" ht="18.75" outlineLevel="0" r="261">
      <c r="A261" s="40" t="n"/>
      <c r="B261" s="40" t="s">
        <v>35</v>
      </c>
      <c r="C261" s="88" t="s">
        <v>61</v>
      </c>
      <c r="D261" s="127" t="n">
        <v>31</v>
      </c>
      <c r="E261" s="128" t="n">
        <v>2.95</v>
      </c>
      <c r="F261" s="42" t="n">
        <v>2.37</v>
      </c>
      <c r="G261" s="42" t="n">
        <v>0.3</v>
      </c>
      <c r="H261" s="42" t="n">
        <v>14.49</v>
      </c>
      <c r="I261" s="42" t="n">
        <v>70.14</v>
      </c>
      <c r="J261" s="64" t="n"/>
      <c r="K261" s="42" t="n">
        <v>6.9</v>
      </c>
      <c r="L261" s="42" t="n">
        <v>9.9</v>
      </c>
      <c r="M261" s="42" t="n">
        <v>26.1</v>
      </c>
      <c r="N261" s="42" t="n">
        <v>0.33</v>
      </c>
      <c r="O261" s="42" t="n">
        <v>0</v>
      </c>
      <c r="P261" s="42" t="n">
        <v>0.03</v>
      </c>
      <c r="Q261" s="43" t="n">
        <v>0</v>
      </c>
      <c r="R261" s="43" t="n">
        <v>0</v>
      </c>
      <c r="S261" s="0" t="n"/>
      <c r="T261" s="0" t="n"/>
      <c r="U261" s="0" t="n"/>
      <c r="V261" s="0" t="n"/>
      <c r="W261" s="0" t="n"/>
      <c r="X261" s="0" t="n"/>
      <c r="Y261" s="0" t="n"/>
      <c r="Z261" s="0" t="n"/>
      <c r="AA261" s="0" t="n"/>
      <c r="AB261" s="0" t="n"/>
      <c r="AC261" s="0" t="n"/>
      <c r="AD261" s="0" t="n"/>
      <c r="AE261" s="0" t="n"/>
      <c r="AF261" s="0" t="n"/>
      <c r="AG261" s="0" t="n"/>
      <c r="AH261" s="0" t="n"/>
      <c r="AI261" s="0" t="n"/>
      <c r="AJ261" s="0" t="n"/>
      <c r="AK261" s="0" t="n"/>
      <c r="AL261" s="0" t="n"/>
      <c r="AM261" s="0" t="n"/>
      <c r="AN261" s="0" t="n"/>
      <c r="AO261" s="0" t="n"/>
      <c r="AP261" s="0" t="n"/>
      <c r="AQ261" s="0" t="n"/>
      <c r="AR261" s="0" t="n"/>
      <c r="AS261" s="0" t="n"/>
      <c r="AT261" s="0" t="n"/>
      <c r="AU261" s="0" t="n"/>
      <c r="AV261" s="0" t="n"/>
      <c r="AW261" s="0" t="n"/>
    </row>
    <row customHeight="true" ht="18" outlineLevel="0" r="262">
      <c r="A262" s="40" t="n">
        <v>376</v>
      </c>
      <c r="B262" s="40" t="s">
        <v>37</v>
      </c>
      <c r="C262" s="41" t="s">
        <v>62</v>
      </c>
      <c r="D262" s="40" t="n">
        <v>200</v>
      </c>
      <c r="E262" s="42" t="n">
        <v>1.93</v>
      </c>
      <c r="F262" s="42" t="n">
        <v>0.1</v>
      </c>
      <c r="G262" s="43" t="n">
        <v>0</v>
      </c>
      <c r="H262" s="42" t="n">
        <v>15</v>
      </c>
      <c r="I262" s="42" t="n">
        <v>60</v>
      </c>
      <c r="J262" s="64" t="n"/>
      <c r="K262" s="42" t="n">
        <v>5</v>
      </c>
      <c r="L262" s="42" t="n">
        <v>0</v>
      </c>
      <c r="M262" s="42" t="n">
        <v>0</v>
      </c>
      <c r="N262" s="42" t="n">
        <v>2</v>
      </c>
      <c r="O262" s="43" t="n">
        <v>0</v>
      </c>
      <c r="P262" s="43" t="n">
        <v>0</v>
      </c>
      <c r="Q262" s="43" t="n">
        <v>0</v>
      </c>
      <c r="R262" s="43" t="n">
        <v>0</v>
      </c>
    </row>
    <row customHeight="true" ht="18" outlineLevel="0" r="263">
      <c r="A263" s="40" t="n">
        <v>386</v>
      </c>
      <c r="B263" s="40" t="s">
        <v>39</v>
      </c>
      <c r="C263" s="41" t="s">
        <v>127</v>
      </c>
      <c r="D263" s="40" t="n">
        <v>100</v>
      </c>
      <c r="E263" s="42" t="n">
        <v>15.45</v>
      </c>
      <c r="F263" s="42" t="n">
        <v>3</v>
      </c>
      <c r="G263" s="42" t="n">
        <v>1</v>
      </c>
      <c r="H263" s="42" t="n">
        <v>4.2</v>
      </c>
      <c r="I263" s="42" t="n">
        <v>40</v>
      </c>
      <c r="J263" s="64" t="n"/>
      <c r="K263" s="42" t="n">
        <v>124</v>
      </c>
      <c r="L263" s="42" t="n">
        <v>14</v>
      </c>
      <c r="M263" s="42" t="n">
        <v>92</v>
      </c>
      <c r="N263" s="42" t="n">
        <v>0.1</v>
      </c>
      <c r="O263" s="43" t="n">
        <v>0</v>
      </c>
      <c r="P263" s="42" t="n">
        <v>0.03</v>
      </c>
      <c r="Q263" s="42" t="n">
        <v>0.1</v>
      </c>
      <c r="R263" s="42" t="n">
        <v>0.3</v>
      </c>
      <c r="S263" s="44" t="n"/>
      <c r="T263" s="0" t="n"/>
      <c r="U263" s="0" t="n"/>
      <c r="V263" s="0" t="n"/>
      <c r="W263" s="0" t="n"/>
      <c r="X263" s="0" t="n"/>
      <c r="Y263" s="0" t="n"/>
      <c r="Z263" s="0" t="n"/>
      <c r="AA263" s="0" t="n"/>
      <c r="AB263" s="0" t="n"/>
      <c r="AC263" s="0" t="n"/>
      <c r="AD263" s="0" t="n"/>
      <c r="AE263" s="0" t="n"/>
      <c r="AF263" s="0" t="n"/>
      <c r="AG263" s="0" t="n"/>
      <c r="AH263" s="0" t="n"/>
      <c r="AI263" s="0" t="n"/>
    </row>
    <row customHeight="true" ht="18" outlineLevel="0" r="264">
      <c r="A264" s="33" t="s">
        <v>43</v>
      </c>
      <c r="B264" s="51" t="s"/>
      <c r="C264" s="52" t="s"/>
      <c r="D264" s="33" t="n">
        <v>536</v>
      </c>
      <c r="E264" s="72" t="n">
        <f aca="false" ca="false" dt2D="false" dtr="false" t="normal">SUM(E259:E263)</f>
        <v>43.209999999999994</v>
      </c>
      <c r="F264" s="72" t="n">
        <f aca="false" ca="false" dt2D="false" dtr="false" t="normal">SUM(F260:F263)</f>
        <v>10.120000000000001</v>
      </c>
      <c r="G264" s="72" t="n">
        <f aca="false" ca="false" dt2D="false" dtr="false" t="normal">SUM(G260:G263)</f>
        <v>11.350000000000001</v>
      </c>
      <c r="H264" s="72" t="n">
        <f aca="false" ca="false" dt2D="false" dtr="false" t="normal">SUM(H260:H263)</f>
        <v>64.79</v>
      </c>
      <c r="I264" s="72" t="n">
        <f aca="false" ca="false" dt2D="false" dtr="false" t="normal">SUM(I260:I263)</f>
        <v>403.14</v>
      </c>
      <c r="J264" s="64" t="n"/>
      <c r="K264" s="72" t="n">
        <f aca="false" ca="false" dt2D="false" dtr="false" t="normal">SUM(K260:K263)</f>
        <v>328.1</v>
      </c>
      <c r="L264" s="72" t="n">
        <f aca="false" ca="false" dt2D="false" dtr="false" t="normal">SUM(L260:L263)</f>
        <v>47.4</v>
      </c>
      <c r="M264" s="72" t="n">
        <f aca="false" ca="false" dt2D="false" dtr="false" t="normal">SUM(M260:M263)</f>
        <v>274.2</v>
      </c>
      <c r="N264" s="72" t="n">
        <f aca="false" ca="false" dt2D="false" dtr="false" t="normal">SUM(N260:N263)</f>
        <v>2.73</v>
      </c>
      <c r="O264" s="72" t="n">
        <f aca="false" ca="false" dt2D="false" dtr="false" t="normal">SUM(O260:O263)</f>
        <v>36.7</v>
      </c>
      <c r="P264" s="72" t="n">
        <f aca="false" ca="false" dt2D="false" dtr="false" t="normal">SUM(P260:P263)</f>
        <v>0.16</v>
      </c>
      <c r="Q264" s="72" t="n">
        <f aca="false" ca="false" dt2D="false" dtr="false" t="normal">SUM(Q260:Q263)</f>
        <v>0.1</v>
      </c>
      <c r="R264" s="72" t="n">
        <f aca="false" ca="false" dt2D="false" dtr="false" t="normal">SUM(R260:R263)</f>
        <v>1.4000000000000001</v>
      </c>
    </row>
    <row customHeight="true" ht="18" outlineLevel="0" r="265">
      <c r="A265" s="20" t="s">
        <v>44</v>
      </c>
      <c r="B265" s="21" t="s"/>
      <c r="C265" s="21" t="s"/>
      <c r="D265" s="21" t="s"/>
      <c r="E265" s="21" t="s"/>
      <c r="F265" s="21" t="s"/>
      <c r="G265" s="21" t="s"/>
      <c r="H265" s="21" t="s"/>
      <c r="I265" s="21" t="s"/>
      <c r="J265" s="21" t="s"/>
      <c r="K265" s="21" t="s"/>
      <c r="L265" s="21" t="s"/>
      <c r="M265" s="21" t="s"/>
      <c r="N265" s="21" t="s"/>
      <c r="O265" s="21" t="s"/>
      <c r="P265" s="21" t="s"/>
      <c r="Q265" s="21" t="s"/>
      <c r="R265" s="22" t="s"/>
    </row>
    <row customHeight="true" ht="18" outlineLevel="0" r="266">
      <c r="A266" s="23" t="s">
        <v>13</v>
      </c>
      <c r="B266" s="24" t="s">
        <v>14</v>
      </c>
      <c r="C266" s="23" t="s">
        <v>15</v>
      </c>
      <c r="D266" s="24" t="s">
        <v>122</v>
      </c>
      <c r="E266" s="24" t="s">
        <v>17</v>
      </c>
      <c r="F266" s="23" t="s">
        <v>18</v>
      </c>
      <c r="G266" s="23" t="s">
        <v>19</v>
      </c>
      <c r="H266" s="23" t="s">
        <v>20</v>
      </c>
      <c r="I266" s="24" t="s">
        <v>21</v>
      </c>
      <c r="J266" s="26" t="n"/>
      <c r="K266" s="27" t="s">
        <v>22</v>
      </c>
      <c r="L266" s="27" t="n"/>
      <c r="M266" s="27" t="n"/>
      <c r="N266" s="27" t="n"/>
      <c r="O266" s="24" t="s">
        <v>23</v>
      </c>
      <c r="P266" s="28" t="s"/>
      <c r="Q266" s="28" t="s"/>
      <c r="R266" s="29" t="s"/>
    </row>
    <row customHeight="true" ht="15" outlineLevel="0" r="267">
      <c r="A267" s="30" t="s"/>
      <c r="B267" s="31" t="s"/>
      <c r="C267" s="30" t="s"/>
      <c r="D267" s="31" t="s"/>
      <c r="E267" s="31" t="s"/>
      <c r="F267" s="30" t="s"/>
      <c r="G267" s="30" t="s"/>
      <c r="H267" s="30" t="s"/>
      <c r="I267" s="31" t="s"/>
      <c r="J267" s="26" t="n"/>
      <c r="K267" s="24" t="s">
        <v>24</v>
      </c>
      <c r="L267" s="33" t="s">
        <v>25</v>
      </c>
      <c r="M267" s="33" t="s">
        <v>26</v>
      </c>
      <c r="N267" s="33" t="s">
        <v>27</v>
      </c>
      <c r="O267" s="33" t="s">
        <v>28</v>
      </c>
      <c r="P267" s="33" t="s">
        <v>29</v>
      </c>
      <c r="Q267" s="33" t="s">
        <v>30</v>
      </c>
      <c r="R267" s="33" t="s">
        <v>31</v>
      </c>
    </row>
    <row customHeight="true" ht="17.25" outlineLevel="0" r="268">
      <c r="A268" s="40" t="n">
        <v>47</v>
      </c>
      <c r="B268" s="40" t="s">
        <v>32</v>
      </c>
      <c r="C268" s="90" t="s">
        <v>63</v>
      </c>
      <c r="D268" s="40" t="n">
        <v>60</v>
      </c>
      <c r="E268" s="40" t="n">
        <v>13.22</v>
      </c>
      <c r="F268" s="42" t="n">
        <v>1.6</v>
      </c>
      <c r="G268" s="42" t="n">
        <v>4.9</v>
      </c>
      <c r="H268" s="42" t="n">
        <v>11</v>
      </c>
      <c r="I268" s="42" t="n">
        <v>95</v>
      </c>
      <c r="J268" s="64" t="n"/>
      <c r="K268" s="42" t="n">
        <v>41.67</v>
      </c>
      <c r="L268" s="42" t="n">
        <v>14.17</v>
      </c>
      <c r="M268" s="42" t="n">
        <v>0</v>
      </c>
      <c r="N268" s="42" t="n">
        <v>0.5</v>
      </c>
      <c r="O268" s="43" t="n">
        <v>0</v>
      </c>
      <c r="P268" s="43" t="n">
        <v>0</v>
      </c>
      <c r="Q268" s="43" t="n">
        <v>0</v>
      </c>
      <c r="R268" s="42" t="n">
        <v>25</v>
      </c>
      <c r="S268" s="0" t="n"/>
      <c r="T268" s="0" t="n"/>
      <c r="U268" s="0" t="n"/>
      <c r="V268" s="0" t="n"/>
      <c r="W268" s="0" t="n"/>
      <c r="X268" s="0" t="n"/>
      <c r="Y268" s="0" t="n"/>
      <c r="Z268" s="0" t="n"/>
      <c r="AA268" s="0" t="n"/>
      <c r="AB268" s="0" t="n"/>
      <c r="AC268" s="0" t="n"/>
      <c r="AD268" s="0" t="n"/>
      <c r="AE268" s="0" t="n"/>
      <c r="AF268" s="0" t="n"/>
      <c r="AG268" s="0" t="n"/>
      <c r="AH268" s="0" t="n"/>
      <c r="AI268" s="0" t="n"/>
      <c r="AJ268" s="0" t="n"/>
      <c r="AK268" s="0" t="n"/>
      <c r="AL268" s="0" t="n"/>
      <c r="AM268" s="0" t="n"/>
      <c r="AN268" s="0" t="n"/>
      <c r="AO268" s="0" t="n"/>
      <c r="AP268" s="0" t="n"/>
      <c r="AQ268" s="0" t="n"/>
      <c r="AR268" s="0" t="n"/>
      <c r="AS268" s="0" t="n"/>
      <c r="AT268" s="0" t="n"/>
      <c r="AU268" s="0" t="n"/>
      <c r="AV268" s="0" t="n"/>
      <c r="AW268" s="0" t="n"/>
    </row>
    <row customHeight="true" ht="17.25" outlineLevel="0" r="269">
      <c r="A269" s="40" t="n">
        <v>102</v>
      </c>
      <c r="B269" s="40" t="s">
        <v>35</v>
      </c>
      <c r="C269" s="88" t="s">
        <v>103</v>
      </c>
      <c r="D269" s="40" t="n">
        <v>200</v>
      </c>
      <c r="E269" s="42" t="n">
        <v>7.96</v>
      </c>
      <c r="F269" s="42" t="n">
        <v>5.1</v>
      </c>
      <c r="G269" s="42" t="n">
        <v>5.4</v>
      </c>
      <c r="H269" s="42" t="n">
        <v>23.9</v>
      </c>
      <c r="I269" s="42" t="n">
        <v>163.8</v>
      </c>
      <c r="J269" s="64" t="n"/>
      <c r="K269" s="42" t="n">
        <v>45.8</v>
      </c>
      <c r="L269" s="42" t="n">
        <v>35.5</v>
      </c>
      <c r="M269" s="42" t="n">
        <v>0</v>
      </c>
      <c r="N269" s="42" t="n">
        <v>4.6</v>
      </c>
      <c r="O269" s="43" t="n">
        <v>0</v>
      </c>
      <c r="P269" s="43" t="n">
        <v>0</v>
      </c>
      <c r="Q269" s="43" t="n">
        <v>0</v>
      </c>
      <c r="R269" s="42" t="n">
        <v>11.2</v>
      </c>
    </row>
    <row customHeight="true" ht="17.25" outlineLevel="0" r="270">
      <c r="A270" s="40" t="n">
        <v>234</v>
      </c>
      <c r="B270" s="40" t="s">
        <v>37</v>
      </c>
      <c r="C270" s="87" t="s">
        <v>65</v>
      </c>
      <c r="D270" s="40" t="s">
        <v>66</v>
      </c>
      <c r="E270" s="40" t="n">
        <v>37.16</v>
      </c>
      <c r="F270" s="42" t="n">
        <v>12.7</v>
      </c>
      <c r="G270" s="42" t="n">
        <v>16.2</v>
      </c>
      <c r="H270" s="42" t="n">
        <v>10.1</v>
      </c>
      <c r="I270" s="42" t="n">
        <v>236.6</v>
      </c>
      <c r="J270" s="91" t="n"/>
      <c r="K270" s="42" t="n">
        <v>126.1</v>
      </c>
      <c r="L270" s="43" t="n">
        <v>0</v>
      </c>
      <c r="M270" s="43" t="n">
        <v>0</v>
      </c>
      <c r="N270" s="42" t="n">
        <v>0.9</v>
      </c>
      <c r="O270" s="43" t="n">
        <v>0</v>
      </c>
      <c r="P270" s="42" t="n">
        <v>0.2</v>
      </c>
      <c r="Q270" s="43" t="n">
        <v>0</v>
      </c>
      <c r="R270" s="42" t="n">
        <v>6.1</v>
      </c>
      <c r="S270" s="44" t="n"/>
      <c r="T270" s="0" t="n"/>
      <c r="U270" s="0" t="n"/>
      <c r="V270" s="0" t="n"/>
      <c r="W270" s="0" t="n"/>
      <c r="X270" s="0" t="n"/>
      <c r="Y270" s="0" t="n"/>
      <c r="Z270" s="0" t="n"/>
      <c r="AA270" s="0" t="n"/>
      <c r="AB270" s="0" t="n"/>
      <c r="AC270" s="0" t="n"/>
      <c r="AD270" s="0" t="n"/>
      <c r="AE270" s="0" t="n"/>
      <c r="AF270" s="0" t="n"/>
      <c r="AG270" s="0" t="n"/>
      <c r="AH270" s="0" t="n"/>
      <c r="AI270" s="0" t="n"/>
    </row>
    <row customHeight="true" ht="17.25" outlineLevel="0" r="271">
      <c r="A271" s="92" t="s">
        <v>67</v>
      </c>
      <c r="B271" s="40" t="s">
        <v>39</v>
      </c>
      <c r="C271" s="41" t="s">
        <v>68</v>
      </c>
      <c r="D271" s="40" t="s">
        <v>69</v>
      </c>
      <c r="E271" s="40" t="n">
        <v>22.77</v>
      </c>
      <c r="F271" s="42" t="n">
        <v>3</v>
      </c>
      <c r="G271" s="42" t="n">
        <v>7.9</v>
      </c>
      <c r="H271" s="42" t="n">
        <v>29.8</v>
      </c>
      <c r="I271" s="42" t="n">
        <v>202.8</v>
      </c>
      <c r="J271" s="93" t="n"/>
      <c r="K271" s="42" t="n">
        <v>29.8</v>
      </c>
      <c r="L271" s="42" t="n">
        <v>0</v>
      </c>
      <c r="M271" s="42" t="n">
        <v>0</v>
      </c>
      <c r="N271" s="42" t="n">
        <v>1.6</v>
      </c>
      <c r="O271" s="43" t="n">
        <v>0</v>
      </c>
      <c r="P271" s="42" t="n">
        <v>0.4</v>
      </c>
      <c r="Q271" s="43" t="n">
        <v>0</v>
      </c>
      <c r="R271" s="42" t="n">
        <v>35.9</v>
      </c>
    </row>
    <row customHeight="true" ht="18" outlineLevel="0" r="272">
      <c r="A272" s="40" t="n">
        <v>349</v>
      </c>
      <c r="B272" s="40" t="s">
        <v>41</v>
      </c>
      <c r="C272" s="63" t="s">
        <v>49</v>
      </c>
      <c r="D272" s="34" t="n">
        <v>200</v>
      </c>
      <c r="E272" s="40" t="n">
        <v>6.22</v>
      </c>
      <c r="F272" s="42" t="n">
        <v>0.6</v>
      </c>
      <c r="G272" s="42" t="n">
        <v>0.09</v>
      </c>
      <c r="H272" s="40" t="n">
        <v>32.01</v>
      </c>
      <c r="I272" s="42" t="n">
        <v>132.8</v>
      </c>
      <c r="J272" s="41" t="n"/>
      <c r="K272" s="42" t="n">
        <v>32.48</v>
      </c>
      <c r="L272" s="42" t="n">
        <v>17.46</v>
      </c>
      <c r="M272" s="42" t="n">
        <v>23.44</v>
      </c>
      <c r="N272" s="42" t="n">
        <v>0.7</v>
      </c>
      <c r="O272" s="43" t="n">
        <v>0</v>
      </c>
      <c r="P272" s="42" t="n">
        <v>0.02</v>
      </c>
      <c r="Q272" s="42" t="n">
        <v>0.26</v>
      </c>
      <c r="R272" s="42" t="n">
        <v>0.73</v>
      </c>
      <c r="S272" s="44" t="n"/>
    </row>
    <row customHeight="true" ht="18" outlineLevel="0" r="273">
      <c r="A273" s="40" t="n"/>
      <c r="B273" s="40" t="s">
        <v>51</v>
      </c>
      <c r="C273" s="63" t="s">
        <v>50</v>
      </c>
      <c r="D273" s="40" t="n">
        <v>30</v>
      </c>
      <c r="E273" s="42" t="n">
        <v>2.4</v>
      </c>
      <c r="F273" s="42" t="n">
        <v>1.68</v>
      </c>
      <c r="G273" s="42" t="n">
        <v>0.33</v>
      </c>
      <c r="H273" s="42" t="n">
        <v>14.82</v>
      </c>
      <c r="I273" s="42" t="n">
        <v>68.97</v>
      </c>
      <c r="J273" s="64" t="n"/>
      <c r="K273" s="42" t="n">
        <v>6.9</v>
      </c>
      <c r="L273" s="42" t="n">
        <v>7.5</v>
      </c>
      <c r="M273" s="42" t="n">
        <v>31.8</v>
      </c>
      <c r="N273" s="42" t="n">
        <v>0.93</v>
      </c>
      <c r="O273" s="43" t="n">
        <v>0</v>
      </c>
      <c r="P273" s="42" t="n">
        <v>0.03</v>
      </c>
      <c r="Q273" s="43" t="n">
        <v>0</v>
      </c>
      <c r="R273" s="42" t="n">
        <v>0</v>
      </c>
      <c r="S273" s="44" t="n"/>
    </row>
    <row customHeight="true" ht="18" outlineLevel="0" r="274">
      <c r="A274" s="40" t="n"/>
      <c r="B274" s="40" t="s">
        <v>71</v>
      </c>
      <c r="C274" s="48" t="s">
        <v>52</v>
      </c>
      <c r="D274" s="40" t="n">
        <v>30</v>
      </c>
      <c r="E274" s="39" t="n">
        <v>2.88</v>
      </c>
      <c r="F274" s="42" t="n">
        <v>2.37</v>
      </c>
      <c r="G274" s="42" t="n">
        <v>0.3</v>
      </c>
      <c r="H274" s="42" t="n">
        <v>14.49</v>
      </c>
      <c r="I274" s="42" t="n">
        <v>70.14</v>
      </c>
      <c r="J274" s="64" t="n"/>
      <c r="K274" s="42" t="n">
        <v>6.9</v>
      </c>
      <c r="L274" s="42" t="n">
        <v>9.9</v>
      </c>
      <c r="M274" s="42" t="n">
        <v>26.1</v>
      </c>
      <c r="N274" s="42" t="n">
        <v>0.33</v>
      </c>
      <c r="O274" s="42" t="n">
        <v>0</v>
      </c>
      <c r="P274" s="42" t="n">
        <v>0.03</v>
      </c>
      <c r="Q274" s="43" t="n">
        <v>0</v>
      </c>
      <c r="R274" s="43" t="n">
        <v>0</v>
      </c>
      <c r="S274" s="44" t="n"/>
      <c r="T274" s="0" t="n"/>
      <c r="U274" s="0" t="n"/>
      <c r="V274" s="0" t="n"/>
      <c r="W274" s="0" t="n"/>
      <c r="X274" s="0" t="n"/>
      <c r="Y274" s="0" t="n"/>
      <c r="Z274" s="0" t="n"/>
      <c r="AA274" s="0" t="n"/>
      <c r="AB274" s="0" t="n"/>
      <c r="AC274" s="0" t="n"/>
      <c r="AD274" s="0" t="n"/>
      <c r="AE274" s="0" t="n"/>
      <c r="AF274" s="0" t="n"/>
      <c r="AG274" s="0" t="n"/>
      <c r="AH274" s="0" t="n"/>
      <c r="AI274" s="0" t="n"/>
    </row>
    <row customHeight="true" ht="18" outlineLevel="0" r="275">
      <c r="A275" s="33" t="s">
        <v>43</v>
      </c>
      <c r="B275" s="51" t="s"/>
      <c r="C275" s="52" t="s"/>
      <c r="D275" s="24" t="n">
        <v>765</v>
      </c>
      <c r="E275" s="54" t="n">
        <f aca="false" ca="false" dt2D="false" dtr="false" t="normal">SUM(E268:E274)</f>
        <v>92.61</v>
      </c>
      <c r="F275" s="54" t="n">
        <f aca="false" ca="false" dt2D="false" dtr="false" t="normal">SUM(F268:F273)</f>
        <v>24.68</v>
      </c>
      <c r="G275" s="54" t="n">
        <f aca="false" ca="false" dt2D="false" dtr="false" t="normal">SUM(G268:G273)</f>
        <v>34.82</v>
      </c>
      <c r="H275" s="54" t="n">
        <f aca="false" ca="false" dt2D="false" dtr="false" t="normal">SUM(H268:H273)</f>
        <v>121.63</v>
      </c>
      <c r="I275" s="54" t="n">
        <f aca="false" ca="false" dt2D="false" dtr="false" t="normal">SUM(I268:I273)</f>
        <v>899.97</v>
      </c>
      <c r="J275" s="54" t="n">
        <f aca="false" ca="false" dt2D="false" dtr="false" t="normal">SUM(J268:J273)</f>
        <v>0</v>
      </c>
      <c r="K275" s="54" t="n">
        <f aca="false" ca="false" dt2D="false" dtr="false" t="normal">SUM(K268:K273)</f>
        <v>282.75</v>
      </c>
      <c r="L275" s="54" t="n">
        <f aca="false" ca="false" dt2D="false" dtr="false" t="normal">SUM(L268:L273)</f>
        <v>74.63</v>
      </c>
      <c r="M275" s="54" t="n">
        <f aca="false" ca="false" dt2D="false" dtr="false" t="normal">SUM(M268:M273)</f>
        <v>55.24</v>
      </c>
      <c r="N275" s="54" t="n">
        <f aca="false" ca="false" dt2D="false" dtr="false" t="normal">SUM(N268:N273)</f>
        <v>9.229999999999999</v>
      </c>
      <c r="O275" s="54" t="n">
        <f aca="false" ca="false" dt2D="false" dtr="false" t="normal">SUM(O268:O273)</f>
        <v>0</v>
      </c>
      <c r="P275" s="54" t="n">
        <f aca="false" ca="false" dt2D="false" dtr="false" t="normal">SUM(P268:P273)</f>
        <v>0.6500000000000001</v>
      </c>
      <c r="Q275" s="54" t="n">
        <f aca="false" ca="false" dt2D="false" dtr="false" t="normal">SUM(Q268:Q273)</f>
        <v>0.26</v>
      </c>
      <c r="R275" s="54" t="n">
        <f aca="false" ca="false" dt2D="false" dtr="false" t="normal">SUM(R268:R273)</f>
        <v>78.93</v>
      </c>
    </row>
    <row customHeight="true" ht="18" outlineLevel="0" r="276">
      <c r="A276" s="69" t="s">
        <v>53</v>
      </c>
      <c r="B276" s="70" t="s"/>
      <c r="C276" s="70" t="s"/>
      <c r="D276" s="71" t="s"/>
      <c r="E276" s="72" t="n">
        <f aca="false" ca="false" dt2D="false" dtr="false" t="normal">E264+E275</f>
        <v>135.82</v>
      </c>
      <c r="F276" s="72" t="n">
        <f aca="false" ca="false" dt2D="false" dtr="false" t="normal">F264+F275</f>
        <v>34.8</v>
      </c>
      <c r="G276" s="72" t="n">
        <f aca="false" ca="false" dt2D="false" dtr="false" t="normal">G264+G275</f>
        <v>46.17</v>
      </c>
      <c r="H276" s="72" t="n">
        <f aca="false" ca="false" dt2D="false" dtr="false" t="normal">H264+H275</f>
        <v>186.42000000000002</v>
      </c>
      <c r="I276" s="72" t="n">
        <f aca="false" ca="false" dt2D="false" dtr="false" t="normal">I264+I275</f>
        <v>1303.1100000000001</v>
      </c>
      <c r="J276" s="72" t="n">
        <f aca="false" ca="false" dt2D="false" dtr="false" t="normal">J264+J275</f>
        <v>0</v>
      </c>
      <c r="K276" s="72" t="n">
        <f aca="false" ca="false" dt2D="false" dtr="false" t="normal">K264+K275</f>
        <v>610.85</v>
      </c>
      <c r="L276" s="72" t="n">
        <f aca="false" ca="false" dt2D="false" dtr="false" t="normal">L264+L275</f>
        <v>122.03</v>
      </c>
      <c r="M276" s="72" t="n">
        <f aca="false" ca="false" dt2D="false" dtr="false" t="normal">M264+M275</f>
        <v>329.44</v>
      </c>
      <c r="N276" s="72" t="n">
        <f aca="false" ca="false" dt2D="false" dtr="false" t="normal">N264+N275</f>
        <v>11.959999999999999</v>
      </c>
      <c r="O276" s="72" t="n">
        <f aca="false" ca="false" dt2D="false" dtr="false" t="normal">O264+O275</f>
        <v>36.7</v>
      </c>
      <c r="P276" s="72" t="n">
        <f aca="false" ca="false" dt2D="false" dtr="false" t="normal">P264+P275</f>
        <v>0.8100000000000002</v>
      </c>
      <c r="Q276" s="72" t="n">
        <f aca="false" ca="false" dt2D="false" dtr="false" t="normal">Q264+Q275</f>
        <v>0.36</v>
      </c>
      <c r="R276" s="72" t="n">
        <f aca="false" ca="false" dt2D="false" dtr="false" t="normal">R264+R275</f>
        <v>80.33000000000001</v>
      </c>
    </row>
    <row outlineLevel="0" r="277">
      <c r="A277" s="73" t="n"/>
      <c r="B277" s="73" t="n"/>
      <c r="C277" s="73" t="n"/>
      <c r="D277" s="73" t="n"/>
      <c r="E277" s="74" t="n"/>
      <c r="F277" s="74" t="n"/>
      <c r="G277" s="74" t="n"/>
      <c r="H277" s="74" t="n"/>
      <c r="I277" s="74" t="n"/>
      <c r="J277" s="77" t="n"/>
      <c r="K277" s="74" t="n"/>
      <c r="L277" s="74" t="n"/>
      <c r="M277" s="74" t="n"/>
      <c r="N277" s="74" t="n"/>
      <c r="O277" s="74" t="n"/>
      <c r="P277" s="74" t="n"/>
      <c r="Q277" s="74" t="n"/>
      <c r="R277" s="74" t="n"/>
    </row>
    <row outlineLevel="0" r="278">
      <c r="A278" s="73" t="n"/>
      <c r="B278" s="73" t="n"/>
      <c r="C278" s="73" t="n"/>
      <c r="D278" s="73" t="n"/>
      <c r="E278" s="74" t="n"/>
      <c r="F278" s="74" t="n"/>
      <c r="G278" s="74" t="n"/>
      <c r="H278" s="74" t="n"/>
      <c r="I278" s="74" t="n"/>
      <c r="J278" s="77" t="n"/>
      <c r="K278" s="74" t="n"/>
      <c r="L278" s="74" t="n"/>
      <c r="M278" s="74" t="n"/>
      <c r="N278" s="74" t="n"/>
      <c r="O278" s="74" t="n"/>
      <c r="P278" s="74" t="n"/>
      <c r="Q278" s="74" t="n"/>
      <c r="R278" s="74" t="n"/>
    </row>
    <row outlineLevel="0" r="279">
      <c r="A279" s="73" t="n"/>
      <c r="B279" s="73" t="n"/>
      <c r="C279" s="73" t="n"/>
      <c r="D279" s="73" t="n"/>
      <c r="E279" s="74" t="n"/>
      <c r="F279" s="74" t="n"/>
      <c r="G279" s="74" t="n"/>
      <c r="H279" s="74" t="n"/>
      <c r="I279" s="74" t="n"/>
      <c r="J279" s="77" t="n"/>
      <c r="K279" s="74" t="n"/>
      <c r="L279" s="74" t="n"/>
      <c r="M279" s="74" t="n"/>
      <c r="N279" s="74" t="n"/>
      <c r="O279" s="74" t="n"/>
      <c r="P279" s="74" t="n"/>
      <c r="Q279" s="74" t="n"/>
      <c r="R279" s="74" t="n"/>
    </row>
    <row ht="15" outlineLevel="0" r="280">
      <c r="A280" s="1" t="s">
        <v>0</v>
      </c>
      <c r="B280" s="1" t="s"/>
      <c r="C280" s="1" t="s"/>
      <c r="D280" s="73" t="n"/>
      <c r="E280" s="74" t="n"/>
      <c r="F280" s="74" t="n"/>
      <c r="G280" s="74" t="n"/>
      <c r="H280" s="74" t="n"/>
      <c r="I280" s="74" t="n"/>
      <c r="J280" s="77" t="n"/>
      <c r="K280" s="78" t="s">
        <v>128</v>
      </c>
      <c r="L280" s="78" t="s"/>
      <c r="M280" s="78" t="s"/>
      <c r="N280" s="78" t="s"/>
      <c r="O280" s="78" t="s"/>
      <c r="P280" s="78" t="s"/>
      <c r="Q280" s="78" t="s"/>
      <c r="R280" s="78" t="s"/>
      <c r="S280" s="78" t="s"/>
      <c r="T280" s="78" t="s"/>
    </row>
    <row outlineLevel="0" r="281">
      <c r="A281" s="80" t="s">
        <v>2</v>
      </c>
      <c r="B281" s="80" t="s"/>
      <c r="C281" s="80" t="s"/>
      <c r="D281" s="73" t="n"/>
      <c r="E281" s="74" t="n"/>
      <c r="F281" s="74" t="n"/>
      <c r="G281" s="74" t="n"/>
      <c r="H281" s="74" t="n"/>
      <c r="I281" s="74" t="n"/>
      <c r="J281" s="77" t="n"/>
      <c r="K281" s="117" t="s">
        <v>105</v>
      </c>
      <c r="L281" s="117" t="s"/>
      <c r="M281" s="117" t="s"/>
      <c r="N281" s="117" t="s"/>
      <c r="O281" s="117" t="s"/>
      <c r="P281" s="117" t="s"/>
      <c r="Q281" s="117" t="s"/>
      <c r="R281" s="117" t="s"/>
      <c r="S281" s="117" t="s"/>
      <c r="T281" s="117" t="s"/>
    </row>
    <row outlineLevel="0" r="282">
      <c r="A282" s="120" t="s">
        <v>86</v>
      </c>
      <c r="B282" s="120" t="s"/>
      <c r="C282" s="120" t="s"/>
      <c r="D282" s="73" t="n"/>
      <c r="E282" s="74" t="n"/>
      <c r="F282" s="74" t="n"/>
      <c r="G282" s="74" t="n"/>
      <c r="H282" s="74" t="n"/>
      <c r="I282" s="74" t="n"/>
      <c r="J282" s="77" t="n"/>
      <c r="K282" s="81" t="s">
        <v>87</v>
      </c>
      <c r="L282" s="81" t="s"/>
      <c r="M282" s="81" t="s"/>
      <c r="N282" s="81" t="s"/>
      <c r="O282" s="81" t="s"/>
      <c r="P282" s="81" t="s"/>
      <c r="Q282" s="81" t="s"/>
      <c r="R282" s="81" t="s"/>
    </row>
    <row outlineLevel="0" r="283">
      <c r="A283" s="80" t="s">
        <v>6</v>
      </c>
      <c r="B283" s="80" t="s"/>
      <c r="C283" s="80" t="s"/>
      <c r="D283" s="73" t="n"/>
      <c r="E283" s="74" t="n"/>
      <c r="F283" s="74" t="n"/>
      <c r="G283" s="74" t="n"/>
      <c r="H283" s="74" t="n"/>
      <c r="I283" s="74" t="n"/>
      <c r="J283" s="77" t="n"/>
      <c r="K283" s="81" t="s">
        <v>57</v>
      </c>
      <c r="L283" s="81" t="s"/>
      <c r="M283" s="81" t="s"/>
      <c r="N283" s="81" t="s"/>
      <c r="O283" s="81" t="s"/>
      <c r="P283" s="81" t="s"/>
      <c r="Q283" s="81" t="s"/>
      <c r="R283" s="81" t="s"/>
    </row>
    <row ht="18.75" outlineLevel="0" r="284">
      <c r="A284" s="14" t="s">
        <v>8</v>
      </c>
      <c r="B284" s="14" t="s"/>
      <c r="C284" s="14" t="s"/>
      <c r="D284" s="14" t="s"/>
      <c r="E284" s="14" t="s"/>
      <c r="F284" s="14" t="s"/>
      <c r="G284" s="14" t="s"/>
      <c r="H284" s="14" t="s"/>
      <c r="I284" s="14" t="s"/>
      <c r="J284" s="14" t="s"/>
      <c r="K284" s="14" t="s"/>
      <c r="L284" s="14" t="s"/>
      <c r="M284" s="14" t="s"/>
      <c r="N284" s="14" t="s"/>
      <c r="O284" s="14" t="s"/>
      <c r="P284" s="14" t="s"/>
      <c r="Q284" s="14" t="s"/>
      <c r="R284" s="14" t="s"/>
    </row>
    <row ht="15.75" outlineLevel="0" r="285">
      <c r="A285" s="15" t="s">
        <v>9</v>
      </c>
      <c r="B285" s="15" t="s"/>
      <c r="C285" s="15" t="s"/>
      <c r="D285" s="15" t="s"/>
      <c r="E285" s="15" t="s"/>
      <c r="F285" s="15" t="s"/>
      <c r="G285" s="15" t="s"/>
      <c r="H285" s="15" t="s"/>
      <c r="I285" s="15" t="s"/>
      <c r="J285" s="15" t="s"/>
      <c r="K285" s="15" t="s"/>
      <c r="L285" s="15" t="s"/>
      <c r="M285" s="15" t="s"/>
      <c r="N285" s="15" t="s"/>
      <c r="O285" s="15" t="s"/>
      <c r="P285" s="15" t="s"/>
      <c r="Q285" s="15" t="s"/>
      <c r="R285" s="15" t="s"/>
    </row>
    <row ht="15.75" outlineLevel="0" r="286">
      <c r="A286" s="16" t="s">
        <v>10</v>
      </c>
      <c r="B286" s="16" t="s"/>
      <c r="C286" s="16" t="s"/>
      <c r="D286" s="16" t="s"/>
      <c r="E286" s="16" t="s"/>
      <c r="F286" s="16" t="s"/>
      <c r="G286" s="16" t="s"/>
      <c r="H286" s="16" t="s"/>
      <c r="I286" s="16" t="s"/>
      <c r="J286" s="16" t="s"/>
      <c r="K286" s="16" t="s"/>
      <c r="L286" s="16" t="s"/>
      <c r="M286" s="16" t="s"/>
      <c r="N286" s="16" t="s"/>
      <c r="O286" s="16" t="s"/>
      <c r="P286" s="16" t="s"/>
      <c r="Q286" s="16" t="s"/>
      <c r="R286" s="16" t="s"/>
    </row>
    <row customHeight="true" ht="18" outlineLevel="0" r="287">
      <c r="A287" s="129" t="s">
        <v>129</v>
      </c>
      <c r="B287" s="130" t="s"/>
      <c r="C287" s="130" t="s"/>
      <c r="D287" s="130" t="s"/>
      <c r="E287" s="130" t="s"/>
      <c r="F287" s="130" t="s"/>
      <c r="G287" s="130" t="s"/>
      <c r="H287" s="130" t="s"/>
      <c r="I287" s="130" t="s"/>
      <c r="J287" s="130" t="s"/>
      <c r="K287" s="130" t="s"/>
      <c r="L287" s="130" t="s"/>
      <c r="M287" s="130" t="s"/>
      <c r="N287" s="130" t="s"/>
      <c r="O287" s="130" t="s"/>
      <c r="P287" s="130" t="s"/>
      <c r="Q287" s="130" t="s"/>
      <c r="R287" s="131" t="s"/>
    </row>
    <row customHeight="true" ht="18.75" outlineLevel="0" r="288">
      <c r="A288" s="20" t="s">
        <v>12</v>
      </c>
      <c r="B288" s="21" t="s"/>
      <c r="C288" s="21" t="s"/>
      <c r="D288" s="21" t="s"/>
      <c r="E288" s="21" t="s"/>
      <c r="F288" s="21" t="s"/>
      <c r="G288" s="21" t="s"/>
      <c r="H288" s="21" t="s"/>
      <c r="I288" s="21" t="s"/>
      <c r="J288" s="21" t="s"/>
      <c r="K288" s="21" t="s"/>
      <c r="L288" s="21" t="s"/>
      <c r="M288" s="21" t="s"/>
      <c r="N288" s="21" t="s"/>
      <c r="O288" s="21" t="s"/>
      <c r="P288" s="21" t="s"/>
      <c r="Q288" s="21" t="s"/>
      <c r="R288" s="22" t="s"/>
    </row>
    <row customHeight="true" ht="18" outlineLevel="0" r="289">
      <c r="A289" s="23" t="s">
        <v>13</v>
      </c>
      <c r="B289" s="24" t="s">
        <v>14</v>
      </c>
      <c r="C289" s="23" t="s">
        <v>15</v>
      </c>
      <c r="D289" s="24" t="s">
        <v>122</v>
      </c>
      <c r="E289" s="24" t="s">
        <v>17</v>
      </c>
      <c r="F289" s="23" t="s">
        <v>18</v>
      </c>
      <c r="G289" s="23" t="s">
        <v>19</v>
      </c>
      <c r="H289" s="23" t="s">
        <v>20</v>
      </c>
      <c r="I289" s="24" t="s">
        <v>21</v>
      </c>
      <c r="J289" s="26" t="n"/>
      <c r="K289" s="27" t="s">
        <v>22</v>
      </c>
      <c r="L289" s="27" t="n"/>
      <c r="M289" s="27" t="n"/>
      <c r="N289" s="27" t="n"/>
      <c r="O289" s="24" t="s">
        <v>23</v>
      </c>
      <c r="P289" s="28" t="s"/>
      <c r="Q289" s="28" t="s"/>
      <c r="R289" s="29" t="s"/>
    </row>
    <row customHeight="true" ht="15" outlineLevel="0" r="290">
      <c r="A290" s="30" t="s"/>
      <c r="B290" s="31" t="s"/>
      <c r="C290" s="30" t="s"/>
      <c r="D290" s="31" t="s"/>
      <c r="E290" s="31" t="s"/>
      <c r="F290" s="30" t="s"/>
      <c r="G290" s="30" t="s"/>
      <c r="H290" s="30" t="s"/>
      <c r="I290" s="31" t="s"/>
      <c r="J290" s="26" t="n"/>
      <c r="K290" s="24" t="s">
        <v>24</v>
      </c>
      <c r="L290" s="33" t="s">
        <v>25</v>
      </c>
      <c r="M290" s="33" t="s">
        <v>26</v>
      </c>
      <c r="N290" s="33" t="s">
        <v>27</v>
      </c>
      <c r="O290" s="33" t="s">
        <v>28</v>
      </c>
      <c r="P290" s="33" t="s">
        <v>29</v>
      </c>
      <c r="Q290" s="33" t="s">
        <v>30</v>
      </c>
      <c r="R290" s="33" t="s">
        <v>31</v>
      </c>
    </row>
    <row customHeight="true" ht="20.25" outlineLevel="0" r="291">
      <c r="A291" s="40" t="n">
        <v>279</v>
      </c>
      <c r="B291" s="40" t="s">
        <v>32</v>
      </c>
      <c r="C291" s="88" t="s">
        <v>130</v>
      </c>
      <c r="D291" s="40" t="s">
        <v>100</v>
      </c>
      <c r="E291" s="42" t="n">
        <v>49.93</v>
      </c>
      <c r="F291" s="42" t="n">
        <v>6.75</v>
      </c>
      <c r="G291" s="42" t="n">
        <v>11.0536363636364</v>
      </c>
      <c r="H291" s="42" t="n">
        <v>10.0309090909091</v>
      </c>
      <c r="I291" s="42" t="n">
        <v>165.845454545455</v>
      </c>
      <c r="J291" s="64" t="n"/>
      <c r="K291" s="42" t="n">
        <v>32.5309090909091</v>
      </c>
      <c r="L291" s="42" t="n">
        <v>16.0036363636364</v>
      </c>
      <c r="M291" s="42" t="n">
        <v>79.5845454545454</v>
      </c>
      <c r="N291" s="42" t="n">
        <v>0.703636363636364</v>
      </c>
      <c r="O291" s="42" t="n">
        <v>28.7345454545455</v>
      </c>
      <c r="P291" s="42" t="n">
        <v>0.035</v>
      </c>
      <c r="Q291" s="43" t="n">
        <v>0</v>
      </c>
      <c r="R291" s="42" t="n">
        <v>0.703636363636364</v>
      </c>
    </row>
    <row customHeight="true" ht="20.25" outlineLevel="0" r="292">
      <c r="A292" s="40" t="n">
        <v>171</v>
      </c>
      <c r="B292" s="40" t="s">
        <v>35</v>
      </c>
      <c r="C292" s="63" t="s">
        <v>131</v>
      </c>
      <c r="D292" s="40" t="n">
        <v>150</v>
      </c>
      <c r="E292" s="42" t="n">
        <v>13.81</v>
      </c>
      <c r="F292" s="42" t="n">
        <v>6.3</v>
      </c>
      <c r="G292" s="42" t="n">
        <v>9.9</v>
      </c>
      <c r="H292" s="42" t="n">
        <v>46.7</v>
      </c>
      <c r="I292" s="42" t="n">
        <v>300.9</v>
      </c>
      <c r="J292" s="64" t="n"/>
      <c r="K292" s="42" t="n">
        <v>136.7</v>
      </c>
      <c r="L292" s="42" t="n">
        <v>1.4</v>
      </c>
      <c r="M292" s="42" t="n">
        <v>22.2</v>
      </c>
      <c r="N292" s="42" t="n">
        <v>1.2</v>
      </c>
      <c r="O292" s="42" t="n">
        <v>1.2</v>
      </c>
      <c r="P292" s="42" t="n">
        <v>0.1</v>
      </c>
      <c r="Q292" s="43" t="n">
        <v>0</v>
      </c>
      <c r="R292" s="43" t="n">
        <v>0</v>
      </c>
    </row>
    <row customHeight="true" ht="18" outlineLevel="0" r="293">
      <c r="A293" s="40" t="n"/>
      <c r="B293" s="40" t="s">
        <v>37</v>
      </c>
      <c r="C293" s="88" t="s">
        <v>61</v>
      </c>
      <c r="D293" s="40" t="n">
        <v>30</v>
      </c>
      <c r="E293" s="39" t="n">
        <v>2.88</v>
      </c>
      <c r="F293" s="42" t="n">
        <v>2.37</v>
      </c>
      <c r="G293" s="42" t="n">
        <v>0.3</v>
      </c>
      <c r="H293" s="42" t="n">
        <v>14.49</v>
      </c>
      <c r="I293" s="42" t="n">
        <v>70.14</v>
      </c>
      <c r="J293" s="64" t="n"/>
      <c r="K293" s="42" t="n">
        <v>6.9</v>
      </c>
      <c r="L293" s="42" t="n">
        <v>9.9</v>
      </c>
      <c r="M293" s="42" t="n">
        <v>26.1</v>
      </c>
      <c r="N293" s="42" t="n">
        <v>0.33</v>
      </c>
      <c r="O293" s="42" t="n">
        <v>0</v>
      </c>
      <c r="P293" s="42" t="n">
        <v>0.03</v>
      </c>
      <c r="Q293" s="43" t="n">
        <v>0</v>
      </c>
      <c r="R293" s="43" t="n">
        <v>0</v>
      </c>
    </row>
    <row customHeight="true" ht="18" outlineLevel="0" r="294">
      <c r="A294" s="40" t="n">
        <v>376</v>
      </c>
      <c r="B294" s="40" t="s">
        <v>39</v>
      </c>
      <c r="C294" s="48" t="s">
        <v>132</v>
      </c>
      <c r="D294" s="40" t="n">
        <v>200</v>
      </c>
      <c r="E294" s="42" t="n">
        <v>1.93</v>
      </c>
      <c r="F294" s="42" t="n">
        <v>0.1</v>
      </c>
      <c r="G294" s="43" t="n">
        <v>0</v>
      </c>
      <c r="H294" s="42" t="n">
        <v>15</v>
      </c>
      <c r="I294" s="42" t="n">
        <v>60</v>
      </c>
      <c r="J294" s="64" t="n"/>
      <c r="K294" s="42" t="n">
        <v>5</v>
      </c>
      <c r="L294" s="43" t="n">
        <v>0</v>
      </c>
      <c r="M294" s="43" t="n">
        <v>0</v>
      </c>
      <c r="N294" s="42" t="n">
        <v>2</v>
      </c>
      <c r="O294" s="43" t="n">
        <v>0</v>
      </c>
      <c r="P294" s="43" t="n">
        <v>0</v>
      </c>
      <c r="Q294" s="43" t="n">
        <v>0</v>
      </c>
      <c r="R294" s="42" t="n">
        <v>0.1</v>
      </c>
    </row>
    <row customHeight="true" ht="18" outlineLevel="0" r="295">
      <c r="A295" s="33" t="s">
        <v>43</v>
      </c>
      <c r="B295" s="51" t="s"/>
      <c r="C295" s="52" t="s"/>
      <c r="D295" s="33" t="n">
        <v>500</v>
      </c>
      <c r="E295" s="72" t="n">
        <f aca="false" ca="false" dt2D="false" dtr="false" t="normal">SUM(E291:E294)</f>
        <v>68.55000000000001</v>
      </c>
      <c r="F295" s="72" t="n">
        <f aca="false" ca="false" dt2D="false" dtr="false" t="normal">SUM(F291:F294)</f>
        <v>15.520000000000001</v>
      </c>
      <c r="G295" s="72" t="n">
        <f aca="false" ca="false" dt2D="false" dtr="false" t="normal">SUM(G291:G294)</f>
        <v>21.2536363636364</v>
      </c>
      <c r="H295" s="72" t="n">
        <f aca="false" ca="false" dt2D="false" dtr="false" t="normal">SUM(H291:H294)</f>
        <v>86.2209090909091</v>
      </c>
      <c r="I295" s="72" t="n">
        <f aca="false" ca="false" dt2D="false" dtr="false" t="normal">SUM(I291:I294)</f>
        <v>596.885454545455</v>
      </c>
      <c r="J295" s="72" t="n">
        <f aca="false" ca="false" dt2D="false" dtr="false" t="normal">SUM(J291:J294)</f>
        <v>0</v>
      </c>
      <c r="K295" s="72" t="n">
        <f aca="false" ca="false" dt2D="false" dtr="false" t="normal">SUM(K291:K294)</f>
        <v>181.13090909090909</v>
      </c>
      <c r="L295" s="72" t="n">
        <f aca="false" ca="false" dt2D="false" dtr="false" t="normal">SUM(L291:L294)</f>
        <v>27.3036363636364</v>
      </c>
      <c r="M295" s="72" t="n">
        <f aca="false" ca="false" dt2D="false" dtr="false" t="normal">SUM(M291:M294)</f>
        <v>127.88454545454542</v>
      </c>
      <c r="N295" s="72" t="n">
        <f aca="false" ca="false" dt2D="false" dtr="false" t="normal">SUM(N291:N294)</f>
        <v>4.233636363636364</v>
      </c>
      <c r="O295" s="72" t="n">
        <f aca="false" ca="false" dt2D="false" dtr="false" t="normal">SUM(O291:O294)</f>
        <v>29.9345454545455</v>
      </c>
      <c r="P295" s="72" t="n">
        <f aca="false" ca="false" dt2D="false" dtr="false" t="normal">SUM(P291:P294)</f>
        <v>0.165</v>
      </c>
      <c r="Q295" s="72" t="n">
        <f aca="false" ca="false" dt2D="false" dtr="false" t="normal">SUM(Q291:Q294)</f>
        <v>0</v>
      </c>
      <c r="R295" s="72" t="n">
        <f aca="false" ca="false" dt2D="false" dtr="false" t="normal">SUM(R291:R294)</f>
        <v>0.8036363636363639</v>
      </c>
    </row>
    <row customHeight="true" ht="18" outlineLevel="0" r="296">
      <c r="A296" s="20" t="s">
        <v>44</v>
      </c>
      <c r="B296" s="21" t="s"/>
      <c r="C296" s="21" t="s"/>
      <c r="D296" s="21" t="s"/>
      <c r="E296" s="21" t="s"/>
      <c r="F296" s="21" t="s"/>
      <c r="G296" s="21" t="s"/>
      <c r="H296" s="21" t="s"/>
      <c r="I296" s="21" t="s"/>
      <c r="J296" s="21" t="s"/>
      <c r="K296" s="21" t="s"/>
      <c r="L296" s="21" t="s"/>
      <c r="M296" s="21" t="s"/>
      <c r="N296" s="21" t="s"/>
      <c r="O296" s="21" t="s"/>
      <c r="P296" s="21" t="s"/>
      <c r="Q296" s="21" t="s"/>
      <c r="R296" s="22" t="s"/>
    </row>
    <row customHeight="true" ht="18" outlineLevel="0" r="297">
      <c r="A297" s="23" t="s">
        <v>13</v>
      </c>
      <c r="B297" s="24" t="s">
        <v>14</v>
      </c>
      <c r="C297" s="23" t="s">
        <v>15</v>
      </c>
      <c r="D297" s="24" t="s">
        <v>122</v>
      </c>
      <c r="E297" s="24" t="s">
        <v>17</v>
      </c>
      <c r="F297" s="23" t="s">
        <v>18</v>
      </c>
      <c r="G297" s="23" t="s">
        <v>19</v>
      </c>
      <c r="H297" s="23" t="s">
        <v>20</v>
      </c>
      <c r="I297" s="24" t="s">
        <v>21</v>
      </c>
      <c r="J297" s="26" t="n"/>
      <c r="K297" s="27" t="s">
        <v>22</v>
      </c>
      <c r="L297" s="27" t="n"/>
      <c r="M297" s="27" t="n"/>
      <c r="N297" s="27" t="n"/>
      <c r="O297" s="24" t="s">
        <v>23</v>
      </c>
      <c r="P297" s="28" t="s"/>
      <c r="Q297" s="28" t="s"/>
      <c r="R297" s="29" t="s"/>
    </row>
    <row customHeight="true" ht="15" outlineLevel="0" r="298">
      <c r="A298" s="30" t="s"/>
      <c r="B298" s="31" t="s"/>
      <c r="C298" s="30" t="s"/>
      <c r="D298" s="31" t="s"/>
      <c r="E298" s="31" t="s"/>
      <c r="F298" s="30" t="s"/>
      <c r="G298" s="30" t="s"/>
      <c r="H298" s="30" t="s"/>
      <c r="I298" s="31" t="s"/>
      <c r="J298" s="26" t="n"/>
      <c r="K298" s="24" t="s">
        <v>24</v>
      </c>
      <c r="L298" s="33" t="s">
        <v>25</v>
      </c>
      <c r="M298" s="33" t="s">
        <v>26</v>
      </c>
      <c r="N298" s="33" t="s">
        <v>27</v>
      </c>
      <c r="O298" s="33" t="s">
        <v>28</v>
      </c>
      <c r="P298" s="33" t="s">
        <v>29</v>
      </c>
      <c r="Q298" s="33" t="s">
        <v>30</v>
      </c>
      <c r="R298" s="33" t="s">
        <v>31</v>
      </c>
    </row>
    <row customHeight="true" ht="18" outlineLevel="0" r="299">
      <c r="A299" s="40" t="n">
        <v>52</v>
      </c>
      <c r="B299" s="58" t="s">
        <v>32</v>
      </c>
      <c r="C299" s="132" t="s">
        <v>45</v>
      </c>
      <c r="D299" s="86" t="n">
        <v>60</v>
      </c>
      <c r="E299" s="40" t="n">
        <v>5.9</v>
      </c>
      <c r="F299" s="42" t="n">
        <v>1</v>
      </c>
      <c r="G299" s="42" t="n">
        <v>3.6</v>
      </c>
      <c r="H299" s="42" t="n">
        <v>6.6</v>
      </c>
      <c r="I299" s="42" t="n">
        <v>62.4</v>
      </c>
      <c r="J299" s="42" t="n"/>
      <c r="K299" s="42" t="n">
        <v>21.1</v>
      </c>
      <c r="L299" s="42" t="n">
        <v>12.5</v>
      </c>
      <c r="M299" s="42" t="n">
        <v>24.6</v>
      </c>
      <c r="N299" s="42" t="n">
        <v>0.8</v>
      </c>
      <c r="O299" s="43" t="n">
        <v>0</v>
      </c>
      <c r="P299" s="42" t="n">
        <v>0</v>
      </c>
      <c r="Q299" s="42" t="n">
        <v>0.1</v>
      </c>
      <c r="R299" s="42" t="n">
        <v>5.7</v>
      </c>
    </row>
    <row customHeight="true" ht="18" outlineLevel="0" r="300">
      <c r="A300" s="40" t="n">
        <v>96</v>
      </c>
      <c r="B300" s="40" t="s">
        <v>35</v>
      </c>
      <c r="C300" s="63" t="s">
        <v>133</v>
      </c>
      <c r="D300" s="40" t="n">
        <v>200</v>
      </c>
      <c r="E300" s="42" t="n">
        <v>12.53</v>
      </c>
      <c r="F300" s="42" t="n">
        <v>2.1</v>
      </c>
      <c r="G300" s="42" t="n">
        <v>5.1</v>
      </c>
      <c r="H300" s="42" t="n">
        <v>20.5</v>
      </c>
      <c r="I300" s="42" t="n">
        <v>136.3</v>
      </c>
      <c r="J300" s="64" t="n"/>
      <c r="K300" s="42" t="n">
        <v>89.3</v>
      </c>
      <c r="L300" s="42" t="n">
        <v>13.5</v>
      </c>
      <c r="M300" s="42" t="n">
        <v>33.4</v>
      </c>
      <c r="N300" s="42" t="n">
        <v>1</v>
      </c>
      <c r="O300" s="42" t="n">
        <v>1.1</v>
      </c>
      <c r="P300" s="42" t="n">
        <v>3.8</v>
      </c>
      <c r="Q300" s="42" t="n">
        <v>0.3</v>
      </c>
      <c r="R300" s="42" t="n">
        <v>2.1</v>
      </c>
    </row>
    <row customHeight="true" ht="18" outlineLevel="0" r="301">
      <c r="A301" s="86" t="n">
        <v>291</v>
      </c>
      <c r="B301" s="86" t="s">
        <v>37</v>
      </c>
      <c r="C301" s="87" t="s">
        <v>60</v>
      </c>
      <c r="D301" s="40" t="n">
        <v>240</v>
      </c>
      <c r="E301" s="42" t="n">
        <v>55.29</v>
      </c>
      <c r="F301" s="42" t="n">
        <v>28.8</v>
      </c>
      <c r="G301" s="42" t="n">
        <v>36.7</v>
      </c>
      <c r="H301" s="42" t="n">
        <v>46.6</v>
      </c>
      <c r="I301" s="42" t="n">
        <v>632.2</v>
      </c>
      <c r="J301" s="42" t="n"/>
      <c r="K301" s="42" t="n">
        <v>62.3</v>
      </c>
      <c r="L301" s="42" t="n">
        <v>65.5</v>
      </c>
      <c r="M301" s="42" t="n">
        <v>275.3</v>
      </c>
      <c r="N301" s="42" t="n">
        <v>3.1</v>
      </c>
      <c r="O301" s="42" t="n">
        <v>66.3</v>
      </c>
      <c r="P301" s="42" t="n">
        <v>0</v>
      </c>
      <c r="Q301" s="42" t="n">
        <v>0</v>
      </c>
      <c r="R301" s="42" t="n">
        <v>1.4</v>
      </c>
    </row>
    <row customHeight="true" ht="18" outlineLevel="0" r="302">
      <c r="A302" s="40" t="n">
        <v>1041</v>
      </c>
      <c r="B302" s="40" t="s">
        <v>39</v>
      </c>
      <c r="C302" s="63" t="s">
        <v>94</v>
      </c>
      <c r="D302" s="40" t="n">
        <v>200</v>
      </c>
      <c r="E302" s="42" t="n">
        <v>8.14</v>
      </c>
      <c r="F302" s="42" t="n">
        <v>0.1</v>
      </c>
      <c r="G302" s="43" t="n">
        <v>0</v>
      </c>
      <c r="H302" s="42" t="n">
        <v>27.1</v>
      </c>
      <c r="I302" s="42" t="n">
        <v>108.6</v>
      </c>
      <c r="J302" s="93" t="n"/>
      <c r="K302" s="42" t="n">
        <v>23.52</v>
      </c>
      <c r="L302" s="43" t="n">
        <v>0</v>
      </c>
      <c r="M302" s="43" t="n">
        <v>0</v>
      </c>
      <c r="N302" s="42" t="n">
        <v>0.24</v>
      </c>
      <c r="O302" s="42" t="n">
        <v>0</v>
      </c>
      <c r="P302" s="42" t="n">
        <v>0.03</v>
      </c>
      <c r="Q302" s="43" t="n">
        <v>0</v>
      </c>
      <c r="R302" s="42" t="n">
        <v>12.9</v>
      </c>
      <c r="S302" s="44" t="n"/>
    </row>
    <row customHeight="true" ht="18" outlineLevel="0" r="303">
      <c r="A303" s="40" t="n"/>
      <c r="B303" s="40" t="s">
        <v>41</v>
      </c>
      <c r="C303" s="63" t="s">
        <v>50</v>
      </c>
      <c r="D303" s="40" t="n">
        <v>30</v>
      </c>
      <c r="E303" s="42" t="n">
        <v>2.4</v>
      </c>
      <c r="F303" s="42" t="n">
        <v>1.68</v>
      </c>
      <c r="G303" s="42" t="n">
        <v>0.33</v>
      </c>
      <c r="H303" s="42" t="n">
        <v>14.82</v>
      </c>
      <c r="I303" s="42" t="n">
        <v>68.97</v>
      </c>
      <c r="J303" s="93" t="n"/>
      <c r="K303" s="42" t="n">
        <v>6.9</v>
      </c>
      <c r="L303" s="42" t="n">
        <v>7.5</v>
      </c>
      <c r="M303" s="42" t="n">
        <v>31.8</v>
      </c>
      <c r="N303" s="42" t="n">
        <v>0.93</v>
      </c>
      <c r="O303" s="42" t="n">
        <v>0</v>
      </c>
      <c r="P303" s="42" t="n">
        <v>0.03</v>
      </c>
      <c r="Q303" s="43" t="n">
        <v>0</v>
      </c>
      <c r="R303" s="43" t="n">
        <v>0</v>
      </c>
      <c r="S303" s="44" t="n"/>
    </row>
    <row customHeight="true" ht="18" outlineLevel="0" r="304">
      <c r="A304" s="40" t="n"/>
      <c r="B304" s="40" t="s">
        <v>51</v>
      </c>
      <c r="C304" s="48" t="s">
        <v>52</v>
      </c>
      <c r="D304" s="40" t="n">
        <v>30</v>
      </c>
      <c r="E304" s="39" t="n">
        <v>2.88</v>
      </c>
      <c r="F304" s="42" t="n">
        <v>2.37</v>
      </c>
      <c r="G304" s="42" t="n">
        <v>0.3</v>
      </c>
      <c r="H304" s="42" t="n">
        <v>14.49</v>
      </c>
      <c r="I304" s="42" t="n">
        <v>70.14</v>
      </c>
      <c r="J304" s="64" t="n"/>
      <c r="K304" s="42" t="n">
        <v>6.9</v>
      </c>
      <c r="L304" s="42" t="n">
        <v>9.9</v>
      </c>
      <c r="M304" s="42" t="n">
        <v>26.1</v>
      </c>
      <c r="N304" s="42" t="n">
        <v>0.33</v>
      </c>
      <c r="O304" s="42" t="n">
        <v>0</v>
      </c>
      <c r="P304" s="42" t="n">
        <v>0.03</v>
      </c>
      <c r="Q304" s="43" t="n">
        <v>0</v>
      </c>
      <c r="R304" s="43" t="n">
        <v>0</v>
      </c>
      <c r="S304" s="44" t="n"/>
    </row>
    <row customHeight="true" ht="18" outlineLevel="0" r="305">
      <c r="A305" s="33" t="s">
        <v>43</v>
      </c>
      <c r="B305" s="51" t="s"/>
      <c r="C305" s="52" t="s"/>
      <c r="D305" s="33" t="n">
        <v>760</v>
      </c>
      <c r="E305" s="72" t="n">
        <f aca="false" ca="false" dt2D="false" dtr="false" t="normal">SUM(E299:E304)</f>
        <v>87.14</v>
      </c>
      <c r="F305" s="33" t="n">
        <f aca="false" ca="false" dt2D="false" dtr="false" t="normal">SUM(F299:F304)</f>
        <v>36.05</v>
      </c>
      <c r="G305" s="33" t="n">
        <f aca="false" ca="false" dt2D="false" dtr="false" t="normal">SUM(G299:G304)</f>
        <v>46.03</v>
      </c>
      <c r="H305" s="33" t="n">
        <f aca="false" ca="false" dt2D="false" dtr="false" t="normal">SUM(H299:H304)</f>
        <v>130.11</v>
      </c>
      <c r="I305" s="33" t="n">
        <f aca="false" ca="false" dt2D="false" dtr="false" t="normal">SUM(I299:I304)</f>
        <v>1078.6100000000001</v>
      </c>
      <c r="J305" s="33" t="n">
        <f aca="false" ca="false" dt2D="false" dtr="false" t="normal">SUM(J299:J304)</f>
        <v>0</v>
      </c>
      <c r="K305" s="33" t="n">
        <f aca="false" ca="false" dt2D="false" dtr="false" t="normal">SUM(K299:K304)</f>
        <v>210.02</v>
      </c>
      <c r="L305" s="72" t="n">
        <f aca="false" ca="false" dt2D="false" dtr="false" t="normal">SUM(L299:L304)</f>
        <v>108.9</v>
      </c>
      <c r="M305" s="72" t="n">
        <f aca="false" ca="false" dt2D="false" dtr="false" t="normal">SUM(M299:M304)</f>
        <v>391.20000000000005</v>
      </c>
      <c r="N305" s="33" t="n">
        <f aca="false" ca="false" dt2D="false" dtr="false" t="normal">SUM(N299:N304)</f>
        <v>6.4</v>
      </c>
      <c r="O305" s="72" t="n">
        <f aca="false" ca="false" dt2D="false" dtr="false" t="normal">SUM(O299:O304)</f>
        <v>67.39999999999999</v>
      </c>
      <c r="P305" s="72" t="n">
        <f aca="false" ca="false" dt2D="false" dtr="false" t="normal">SUM(P299:P304)</f>
        <v>3.8899999999999992</v>
      </c>
      <c r="Q305" s="72" t="n">
        <f aca="false" ca="false" dt2D="false" dtr="false" t="normal">SUM(Q299:Q304)</f>
        <v>0.4</v>
      </c>
      <c r="R305" s="33" t="n">
        <f aca="false" ca="false" dt2D="false" dtr="false" t="normal">SUM(R299:R304)</f>
        <v>22.1</v>
      </c>
    </row>
    <row customHeight="true" ht="18" outlineLevel="0" r="306">
      <c r="A306" s="69" t="s">
        <v>53</v>
      </c>
      <c r="B306" s="70" t="s"/>
      <c r="C306" s="70" t="s"/>
      <c r="D306" s="71" t="s"/>
      <c r="E306" s="72" t="n">
        <f aca="false" ca="false" dt2D="false" dtr="false" t="normal">E295+E305</f>
        <v>155.69</v>
      </c>
      <c r="F306" s="72" t="n">
        <f aca="false" ca="false" dt2D="false" dtr="false" t="normal">F295+F305</f>
        <v>51.57</v>
      </c>
      <c r="G306" s="72" t="n">
        <f aca="false" ca="false" dt2D="false" dtr="false" t="normal">G295+G305</f>
        <v>67.2836363636364</v>
      </c>
      <c r="H306" s="72" t="n">
        <f aca="false" ca="false" dt2D="false" dtr="false" t="normal">H295+H305</f>
        <v>216.33090909090913</v>
      </c>
      <c r="I306" s="72" t="n">
        <f aca="false" ca="false" dt2D="false" dtr="false" t="normal">I295+I305</f>
        <v>1675.4954545454552</v>
      </c>
      <c r="J306" s="72" t="n">
        <f aca="false" ca="false" dt2D="false" dtr="false" t="normal">J295+J305</f>
        <v>0</v>
      </c>
      <c r="K306" s="72" t="n">
        <f aca="false" ca="false" dt2D="false" dtr="false" t="normal">K295+K305</f>
        <v>391.15090909090907</v>
      </c>
      <c r="L306" s="72" t="n">
        <f aca="false" ca="false" dt2D="false" dtr="false" t="normal">L295+L305</f>
        <v>136.2036363636364</v>
      </c>
      <c r="M306" s="72" t="n">
        <f aca="false" ca="false" dt2D="false" dtr="false" t="normal">M295+M305</f>
        <v>519.0845454545455</v>
      </c>
      <c r="N306" s="72" t="n">
        <f aca="false" ca="false" dt2D="false" dtr="false" t="normal">N295+N305</f>
        <v>10.633636363636365</v>
      </c>
      <c r="O306" s="72" t="n">
        <f aca="false" ca="false" dt2D="false" dtr="false" t="normal">O295+O305</f>
        <v>97.33454545454549</v>
      </c>
      <c r="P306" s="72" t="n">
        <f aca="false" ca="false" dt2D="false" dtr="false" t="normal">P295+P305</f>
        <v>4.054999999999999</v>
      </c>
      <c r="Q306" s="72" t="n">
        <f aca="false" ca="false" dt2D="false" dtr="false" t="normal">Q295+Q305</f>
        <v>0.4</v>
      </c>
      <c r="R306" s="72" t="n">
        <f aca="false" ca="false" dt2D="false" dtr="false" t="normal">R295+R305</f>
        <v>22.903636363636366</v>
      </c>
    </row>
    <row customHeight="true" ht="18" outlineLevel="0" r="307">
      <c r="A307" s="73" t="n"/>
      <c r="B307" s="73" t="n"/>
      <c r="C307" s="73" t="n"/>
      <c r="D307" s="73" t="n"/>
      <c r="E307" s="74" t="n"/>
      <c r="F307" s="74" t="n"/>
      <c r="G307" s="74" t="n"/>
      <c r="H307" s="74" t="n"/>
      <c r="I307" s="74" t="n"/>
      <c r="J307" s="74" t="n"/>
      <c r="K307" s="74" t="n"/>
      <c r="L307" s="74" t="n"/>
      <c r="M307" s="74" t="n"/>
      <c r="N307" s="74" t="n"/>
      <c r="O307" s="74" t="n"/>
      <c r="P307" s="74" t="n"/>
      <c r="Q307" s="74" t="n"/>
      <c r="R307" s="74" t="n"/>
    </row>
    <row customHeight="true" ht="18" outlineLevel="0" r="308">
      <c r="A308" s="73" t="n"/>
      <c r="B308" s="73" t="n"/>
      <c r="C308" s="73" t="n"/>
      <c r="D308" s="73" t="n"/>
      <c r="E308" s="74" t="n"/>
      <c r="F308" s="74" t="n"/>
      <c r="G308" s="74" t="n"/>
      <c r="H308" s="74" t="n"/>
      <c r="I308" s="74" t="n"/>
      <c r="J308" s="74" t="n"/>
      <c r="K308" s="74" t="n"/>
      <c r="L308" s="74" t="n"/>
      <c r="M308" s="74" t="n"/>
      <c r="N308" s="74" t="n"/>
      <c r="O308" s="74" t="n"/>
      <c r="P308" s="74" t="n"/>
      <c r="Q308" s="74" t="n"/>
      <c r="R308" s="74" t="n"/>
    </row>
    <row customHeight="true" ht="18" outlineLevel="0" r="309">
      <c r="A309" s="73" t="n"/>
      <c r="B309" s="73" t="n"/>
      <c r="C309" s="73" t="n"/>
      <c r="D309" s="73" t="n"/>
      <c r="E309" s="74" t="n"/>
      <c r="F309" s="74" t="n"/>
      <c r="G309" s="74" t="n"/>
      <c r="H309" s="74" t="n"/>
      <c r="I309" s="74" t="n"/>
      <c r="J309" s="74" t="n"/>
      <c r="K309" s="74" t="n"/>
      <c r="L309" s="74" t="n"/>
      <c r="M309" s="74" t="n"/>
      <c r="N309" s="74" t="n"/>
      <c r="O309" s="74" t="n"/>
      <c r="P309" s="74" t="n"/>
      <c r="Q309" s="74" t="n"/>
      <c r="R309" s="74" t="n"/>
    </row>
    <row customHeight="true" ht="18" outlineLevel="0" r="310">
      <c r="A310" s="73" t="n"/>
      <c r="B310" s="73" t="n"/>
      <c r="C310" s="11" t="s">
        <v>134</v>
      </c>
      <c r="D310" s="73" t="n"/>
      <c r="E310" s="133" t="n">
        <f aca="false" ca="false" dt2D="false" dtr="false" t="normal">E18+E48+E79+E110+E142+E172+E203+E233+E264+E295</f>
        <v>694</v>
      </c>
      <c r="F310" s="76" t="n"/>
      <c r="G310" s="76" t="n"/>
      <c r="H310" s="76" t="n"/>
      <c r="I310" s="76" t="n"/>
      <c r="J310" s="77" t="n"/>
      <c r="K310" s="76" t="n"/>
      <c r="L310" s="76" t="n"/>
      <c r="M310" s="76" t="n"/>
      <c r="N310" s="76" t="n"/>
      <c r="O310" s="76" t="n"/>
      <c r="P310" s="76" t="n"/>
      <c r="Q310" s="76" t="n"/>
      <c r="R310" s="76" t="n"/>
    </row>
    <row customHeight="true" ht="18" outlineLevel="0" r="311">
      <c r="A311" s="73" t="n"/>
      <c r="B311" s="73" t="n"/>
      <c r="C311" s="11" t="s">
        <v>135</v>
      </c>
      <c r="D311" s="73" t="n"/>
      <c r="E311" s="74" t="n">
        <f aca="false" ca="false" dt2D="false" dtr="false" t="normal">E310/10</f>
        <v>69.4</v>
      </c>
      <c r="F311" s="76" t="n"/>
      <c r="G311" s="76" t="n"/>
      <c r="H311" s="76" t="n"/>
      <c r="I311" s="76" t="n"/>
      <c r="J311" s="77" t="n"/>
      <c r="K311" s="76" t="n"/>
      <c r="L311" s="76" t="n"/>
      <c r="M311" s="76" t="n"/>
      <c r="N311" s="76" t="n"/>
      <c r="O311" s="76" t="n"/>
      <c r="P311" s="76" t="n"/>
      <c r="Q311" s="76" t="n"/>
      <c r="R311" s="76" t="n"/>
    </row>
    <row customHeight="true" ht="18" outlineLevel="0" r="312">
      <c r="A312" s="73" t="n"/>
      <c r="B312" s="73" t="n"/>
      <c r="C312" s="11" t="s">
        <v>136</v>
      </c>
      <c r="D312" s="73" t="n"/>
      <c r="E312" s="133" t="n"/>
      <c r="F312" s="133" t="n">
        <f aca="false" ca="false" dt2D="false" dtr="false" t="normal">E28+E59+E90+E121+E152+E183+E213+E244+E275+E305</f>
        <v>983.28</v>
      </c>
      <c r="G312" s="76" t="n"/>
      <c r="H312" s="76" t="n"/>
      <c r="I312" s="76" t="n"/>
      <c r="J312" s="77" t="n"/>
      <c r="K312" s="76" t="n"/>
      <c r="L312" s="76" t="n"/>
      <c r="M312" s="76" t="n"/>
      <c r="N312" s="76" t="n"/>
      <c r="O312" s="76" t="n"/>
      <c r="P312" s="76" t="n"/>
      <c r="Q312" s="76" t="n"/>
      <c r="R312" s="76" t="n"/>
    </row>
    <row outlineLevel="0" r="313">
      <c r="A313" s="73" t="n"/>
      <c r="B313" s="73" t="n"/>
      <c r="C313" s="11" t="s">
        <v>135</v>
      </c>
      <c r="D313" s="73" t="n"/>
      <c r="E313" s="133" t="n"/>
      <c r="F313" s="133" t="n">
        <f aca="false" ca="false" dt2D="false" dtr="false" t="normal">F312/10</f>
        <v>98.328</v>
      </c>
      <c r="G313" s="76" t="n"/>
      <c r="H313" s="76" t="n"/>
      <c r="I313" s="76" t="n"/>
      <c r="J313" s="77" t="n"/>
      <c r="K313" s="76" t="n"/>
      <c r="L313" s="76" t="n"/>
      <c r="M313" s="76" t="n"/>
      <c r="N313" s="76" t="n"/>
      <c r="O313" s="76" t="n"/>
      <c r="P313" s="76" t="n"/>
      <c r="Q313" s="76" t="n"/>
      <c r="R313" s="76" t="n"/>
    </row>
    <row outlineLevel="0" r="314">
      <c r="C314" s="77" t="n"/>
      <c r="D314" s="75" t="n"/>
      <c r="E314" s="75" t="n"/>
      <c r="F314" s="134" t="n"/>
    </row>
    <row ht="15" outlineLevel="0" r="315">
      <c r="F315" s="134" t="n"/>
    </row>
    <row outlineLevel="0" r="318">
      <c r="C318" s="77" t="s">
        <v>137</v>
      </c>
      <c r="D318" s="75" t="n"/>
      <c r="E318" s="75" t="n"/>
      <c r="F318" s="135" t="s">
        <v>138</v>
      </c>
      <c r="G318" s="136" t="s">
        <v>139</v>
      </c>
      <c r="H318" s="136" t="s">
        <v>140</v>
      </c>
      <c r="I318" s="136" t="s">
        <v>141</v>
      </c>
    </row>
    <row outlineLevel="0" r="319">
      <c r="C319" s="77" t="s">
        <v>142</v>
      </c>
      <c r="D319" s="75" t="n"/>
      <c r="E319" s="75" t="n"/>
      <c r="F319" s="135" t="n">
        <v>46.05</v>
      </c>
      <c r="G319" s="135" t="n">
        <v>50.1</v>
      </c>
      <c r="H319" s="135" t="n">
        <v>198.6</v>
      </c>
      <c r="I319" s="135" t="n">
        <v>1439.84</v>
      </c>
    </row>
  </sheetData>
  <mergeCells count="372">
    <mergeCell ref="A1:C1"/>
    <mergeCell ref="A2:C2"/>
    <mergeCell ref="D1:R1"/>
    <mergeCell ref="D2:I2"/>
    <mergeCell ref="K2:R2"/>
    <mergeCell ref="D4:R4"/>
    <mergeCell ref="G5:R5"/>
    <mergeCell ref="D5:F5"/>
    <mergeCell ref="A6:R6"/>
    <mergeCell ref="A7:R7"/>
    <mergeCell ref="A8:R8"/>
    <mergeCell ref="A9:R9"/>
    <mergeCell ref="A10:R10"/>
    <mergeCell ref="I11:I12"/>
    <mergeCell ref="H11:H12"/>
    <mergeCell ref="G11:G12"/>
    <mergeCell ref="F11:F12"/>
    <mergeCell ref="E11:E12"/>
    <mergeCell ref="D11:D12"/>
    <mergeCell ref="C11:C12"/>
    <mergeCell ref="B11:B12"/>
    <mergeCell ref="A11:A12"/>
    <mergeCell ref="O11:R11"/>
    <mergeCell ref="O20:R20"/>
    <mergeCell ref="I20:I21"/>
    <mergeCell ref="H20:H21"/>
    <mergeCell ref="G20:G21"/>
    <mergeCell ref="F20:F21"/>
    <mergeCell ref="E20:E21"/>
    <mergeCell ref="D20:D21"/>
    <mergeCell ref="C20:C21"/>
    <mergeCell ref="A19:R19"/>
    <mergeCell ref="A20:A21"/>
    <mergeCell ref="B20:B21"/>
    <mergeCell ref="A29:D29"/>
    <mergeCell ref="A28:C28"/>
    <mergeCell ref="A18:C18"/>
    <mergeCell ref="A5:C5"/>
    <mergeCell ref="A4:C4"/>
    <mergeCell ref="A33:C33"/>
    <mergeCell ref="A34:C34"/>
    <mergeCell ref="A35:C35"/>
    <mergeCell ref="A36:C36"/>
    <mergeCell ref="D50:D51"/>
    <mergeCell ref="A48:C48"/>
    <mergeCell ref="B50:B51"/>
    <mergeCell ref="C50:C51"/>
    <mergeCell ref="A37:R37"/>
    <mergeCell ref="A38:R38"/>
    <mergeCell ref="A39:R39"/>
    <mergeCell ref="A40:R40"/>
    <mergeCell ref="A41:R41"/>
    <mergeCell ref="A42:A43"/>
    <mergeCell ref="B42:B43"/>
    <mergeCell ref="C42:C43"/>
    <mergeCell ref="D42:D43"/>
    <mergeCell ref="E42:E43"/>
    <mergeCell ref="F42:F43"/>
    <mergeCell ref="G42:G43"/>
    <mergeCell ref="H42:H43"/>
    <mergeCell ref="O42:R42"/>
    <mergeCell ref="O50:R50"/>
    <mergeCell ref="A49:R49"/>
    <mergeCell ref="I42:I43"/>
    <mergeCell ref="H50:H51"/>
    <mergeCell ref="G50:G51"/>
    <mergeCell ref="F50:F51"/>
    <mergeCell ref="E50:E51"/>
    <mergeCell ref="I50:I51"/>
    <mergeCell ref="I33:R33"/>
    <mergeCell ref="G34:R34"/>
    <mergeCell ref="I35:R35"/>
    <mergeCell ref="I36:R36"/>
    <mergeCell ref="A50:A51"/>
    <mergeCell ref="A59:C59"/>
    <mergeCell ref="A60:D60"/>
    <mergeCell ref="A90:C90"/>
    <mergeCell ref="A91:D91"/>
    <mergeCell ref="K64:R64"/>
    <mergeCell ref="K65:R65"/>
    <mergeCell ref="I66:R66"/>
    <mergeCell ref="I67:R67"/>
    <mergeCell ref="A64:C64"/>
    <mergeCell ref="A65:C65"/>
    <mergeCell ref="A66:C66"/>
    <mergeCell ref="A67:C67"/>
    <mergeCell ref="A68:R68"/>
    <mergeCell ref="A69:R69"/>
    <mergeCell ref="A70:R70"/>
    <mergeCell ref="A71:R71"/>
    <mergeCell ref="A72:R72"/>
    <mergeCell ref="O73:R73"/>
    <mergeCell ref="D73:D74"/>
    <mergeCell ref="G73:G74"/>
    <mergeCell ref="I73:I74"/>
    <mergeCell ref="E73:E74"/>
    <mergeCell ref="F73:F74"/>
    <mergeCell ref="C73:C74"/>
    <mergeCell ref="B73:B74"/>
    <mergeCell ref="A73:A74"/>
    <mergeCell ref="H73:H74"/>
    <mergeCell ref="A79:C79"/>
    <mergeCell ref="A80:R80"/>
    <mergeCell ref="O81:R81"/>
    <mergeCell ref="F81:F82"/>
    <mergeCell ref="E81:E82"/>
    <mergeCell ref="D81:D82"/>
    <mergeCell ref="C81:C82"/>
    <mergeCell ref="H81:H82"/>
    <mergeCell ref="G81:G82"/>
    <mergeCell ref="I81:I82"/>
    <mergeCell ref="B81:B82"/>
    <mergeCell ref="A81:A82"/>
    <mergeCell ref="H98:R98"/>
    <mergeCell ref="F97:R97"/>
    <mergeCell ref="I96:R96"/>
    <mergeCell ref="K95:R95"/>
    <mergeCell ref="A95:C95"/>
    <mergeCell ref="A96:C96"/>
    <mergeCell ref="A97:C97"/>
    <mergeCell ref="A98:C98"/>
    <mergeCell ref="A99:R99"/>
    <mergeCell ref="A100:R100"/>
    <mergeCell ref="A101:R101"/>
    <mergeCell ref="A102:R102"/>
    <mergeCell ref="A103:R103"/>
    <mergeCell ref="O104:R104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O112:R112"/>
    <mergeCell ref="A111:R111"/>
    <mergeCell ref="E112:E113"/>
    <mergeCell ref="G112:G113"/>
    <mergeCell ref="H112:H113"/>
    <mergeCell ref="F112:F113"/>
    <mergeCell ref="I112:I113"/>
    <mergeCell ref="A110:C110"/>
    <mergeCell ref="A112:A113"/>
    <mergeCell ref="D112:D113"/>
    <mergeCell ref="C112:C113"/>
    <mergeCell ref="B112:B113"/>
    <mergeCell ref="A121:C121"/>
    <mergeCell ref="A122:D122"/>
    <mergeCell ref="A126:C126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A127:C127"/>
    <mergeCell ref="A128:C128"/>
    <mergeCell ref="A129:C129"/>
    <mergeCell ref="A130:R130"/>
    <mergeCell ref="A131:R131"/>
    <mergeCell ref="H128:R128"/>
    <mergeCell ref="A132:R132"/>
    <mergeCell ref="I127:R127"/>
    <mergeCell ref="I126:R126"/>
    <mergeCell ref="H129:R129"/>
    <mergeCell ref="A133:R133"/>
    <mergeCell ref="A134:R134"/>
    <mergeCell ref="O135:R135"/>
    <mergeCell ref="A142:C142"/>
    <mergeCell ref="A143:R143"/>
    <mergeCell ref="O144:R144"/>
    <mergeCell ref="B144:B145"/>
    <mergeCell ref="A144:A145"/>
    <mergeCell ref="D144:D145"/>
    <mergeCell ref="E144:E145"/>
    <mergeCell ref="F144:F145"/>
    <mergeCell ref="G144:G145"/>
    <mergeCell ref="H144:H145"/>
    <mergeCell ref="I144:I145"/>
    <mergeCell ref="C144:C145"/>
    <mergeCell ref="K157:T157"/>
    <mergeCell ref="K158:T158"/>
    <mergeCell ref="A159:C159"/>
    <mergeCell ref="K159:R159"/>
    <mergeCell ref="K160:R160"/>
    <mergeCell ref="A161:R161"/>
    <mergeCell ref="A160:C160"/>
    <mergeCell ref="A162:R162"/>
    <mergeCell ref="A163:R163"/>
    <mergeCell ref="A164:R164"/>
    <mergeCell ref="A165:R165"/>
    <mergeCell ref="O166:R166"/>
    <mergeCell ref="I166:I167"/>
    <mergeCell ref="H166:H167"/>
    <mergeCell ref="G166:G167"/>
    <mergeCell ref="F166:F167"/>
    <mergeCell ref="E166:E167"/>
    <mergeCell ref="D166:D167"/>
    <mergeCell ref="C166:C167"/>
    <mergeCell ref="B166:B167"/>
    <mergeCell ref="A166:A167"/>
    <mergeCell ref="A173:R173"/>
    <mergeCell ref="O174:R174"/>
    <mergeCell ref="B174:B175"/>
    <mergeCell ref="C174:C175"/>
    <mergeCell ref="D174:D175"/>
    <mergeCell ref="E174:E175"/>
    <mergeCell ref="A174:A175"/>
    <mergeCell ref="F174:F175"/>
    <mergeCell ref="G174:G175"/>
    <mergeCell ref="H174:H175"/>
    <mergeCell ref="I174:I175"/>
    <mergeCell ref="A153:D153"/>
    <mergeCell ref="A152:C152"/>
    <mergeCell ref="A157:C157"/>
    <mergeCell ref="A158:C158"/>
    <mergeCell ref="A172:C172"/>
    <mergeCell ref="A183:C183"/>
    <mergeCell ref="A184:D184"/>
    <mergeCell ref="A188:C188"/>
    <mergeCell ref="A189:C189"/>
    <mergeCell ref="A190:C190"/>
    <mergeCell ref="A214:D214"/>
    <mergeCell ref="A213:C213"/>
    <mergeCell ref="K188:T188"/>
    <mergeCell ref="K189:T189"/>
    <mergeCell ref="K190:R190"/>
    <mergeCell ref="A192:R192"/>
    <mergeCell ref="A193:R193"/>
    <mergeCell ref="A194:R194"/>
    <mergeCell ref="K191:R191"/>
    <mergeCell ref="A195:R195"/>
    <mergeCell ref="A196:R196"/>
    <mergeCell ref="O197:R197"/>
    <mergeCell ref="A191:C191"/>
    <mergeCell ref="F197:F198"/>
    <mergeCell ref="E197:E198"/>
    <mergeCell ref="D197:D198"/>
    <mergeCell ref="C197:C198"/>
    <mergeCell ref="B197:B198"/>
    <mergeCell ref="A197:A198"/>
    <mergeCell ref="G197:G198"/>
    <mergeCell ref="H197:H198"/>
    <mergeCell ref="I197:I198"/>
    <mergeCell ref="A203:C203"/>
    <mergeCell ref="A204:R204"/>
    <mergeCell ref="O205:R205"/>
    <mergeCell ref="H205:H206"/>
    <mergeCell ref="I205:I206"/>
    <mergeCell ref="F205:F206"/>
    <mergeCell ref="B205:B206"/>
    <mergeCell ref="C205:C206"/>
    <mergeCell ref="D205:D206"/>
    <mergeCell ref="A205:A206"/>
    <mergeCell ref="E205:E206"/>
    <mergeCell ref="G205:G206"/>
    <mergeCell ref="A306:D306"/>
    <mergeCell ref="A305:C305"/>
    <mergeCell ref="A275:C275"/>
    <mergeCell ref="A276:D276"/>
    <mergeCell ref="O297:R297"/>
    <mergeCell ref="A296:R296"/>
    <mergeCell ref="G297:G298"/>
    <mergeCell ref="H297:H298"/>
    <mergeCell ref="F297:F298"/>
    <mergeCell ref="E297:E298"/>
    <mergeCell ref="I297:I298"/>
    <mergeCell ref="A295:C295"/>
    <mergeCell ref="D297:D298"/>
    <mergeCell ref="C297:C298"/>
    <mergeCell ref="B297:B298"/>
    <mergeCell ref="A297:A298"/>
    <mergeCell ref="A289:A290"/>
    <mergeCell ref="B289:B290"/>
    <mergeCell ref="C289:C290"/>
    <mergeCell ref="D289:D290"/>
    <mergeCell ref="E289:E290"/>
    <mergeCell ref="F289:F290"/>
    <mergeCell ref="G289:G290"/>
    <mergeCell ref="H289:H290"/>
    <mergeCell ref="I289:I290"/>
    <mergeCell ref="O289:R289"/>
    <mergeCell ref="K282:R282"/>
    <mergeCell ref="K283:R283"/>
    <mergeCell ref="A284:R284"/>
    <mergeCell ref="A282:C282"/>
    <mergeCell ref="A283:C283"/>
    <mergeCell ref="A285:R285"/>
    <mergeCell ref="A286:R286"/>
    <mergeCell ref="A287:R287"/>
    <mergeCell ref="A288:R288"/>
    <mergeCell ref="A280:C280"/>
    <mergeCell ref="A281:C281"/>
    <mergeCell ref="K280:T280"/>
    <mergeCell ref="K281:T281"/>
    <mergeCell ref="A265:R265"/>
    <mergeCell ref="F266:F267"/>
    <mergeCell ref="G266:G267"/>
    <mergeCell ref="H266:H267"/>
    <mergeCell ref="I266:I267"/>
    <mergeCell ref="O266:R266"/>
    <mergeCell ref="E266:E267"/>
    <mergeCell ref="A244:C244"/>
    <mergeCell ref="A245:D245"/>
    <mergeCell ref="A249:C249"/>
    <mergeCell ref="A250:C250"/>
    <mergeCell ref="A251:C251"/>
    <mergeCell ref="A252:C252"/>
    <mergeCell ref="D266:D267"/>
    <mergeCell ref="C266:C267"/>
    <mergeCell ref="B266:B267"/>
    <mergeCell ref="A266:A267"/>
    <mergeCell ref="A264:C264"/>
    <mergeCell ref="A233:C233"/>
    <mergeCell ref="A234:R234"/>
    <mergeCell ref="O235:R235"/>
    <mergeCell ref="A235:A236"/>
    <mergeCell ref="B235:B236"/>
    <mergeCell ref="C235:C236"/>
    <mergeCell ref="D235:D236"/>
    <mergeCell ref="E235:E236"/>
    <mergeCell ref="F235:F236"/>
    <mergeCell ref="G235:G236"/>
    <mergeCell ref="I235:I236"/>
    <mergeCell ref="H235:H236"/>
    <mergeCell ref="A226:R226"/>
    <mergeCell ref="C227:C228"/>
    <mergeCell ref="D227:D228"/>
    <mergeCell ref="A227:A228"/>
    <mergeCell ref="B227:B228"/>
    <mergeCell ref="O227:R227"/>
    <mergeCell ref="I227:I228"/>
    <mergeCell ref="E227:E228"/>
    <mergeCell ref="F227:F228"/>
    <mergeCell ref="H227:H228"/>
    <mergeCell ref="G227:G228"/>
    <mergeCell ref="K219:T219"/>
    <mergeCell ref="K218:T218"/>
    <mergeCell ref="A219:C219"/>
    <mergeCell ref="A220:C220"/>
    <mergeCell ref="A218:C218"/>
    <mergeCell ref="K220:R220"/>
    <mergeCell ref="K221:R221"/>
    <mergeCell ref="A221:C221"/>
    <mergeCell ref="A223:R223"/>
    <mergeCell ref="A224:R224"/>
    <mergeCell ref="A225:R225"/>
    <mergeCell ref="A222:R222"/>
    <mergeCell ref="A257:R257"/>
    <mergeCell ref="K252:R252"/>
    <mergeCell ref="K251:R251"/>
    <mergeCell ref="K250:T250"/>
    <mergeCell ref="K249:T249"/>
    <mergeCell ref="A256:R256"/>
    <mergeCell ref="A255:R255"/>
    <mergeCell ref="A254:R254"/>
    <mergeCell ref="A253:R253"/>
    <mergeCell ref="H258:H259"/>
    <mergeCell ref="G258:G259"/>
    <mergeCell ref="D258:D259"/>
    <mergeCell ref="C258:C259"/>
    <mergeCell ref="B258:B259"/>
    <mergeCell ref="A258:A259"/>
    <mergeCell ref="I258:I259"/>
    <mergeCell ref="O258:R258"/>
    <mergeCell ref="F258:F259"/>
    <mergeCell ref="E258:E259"/>
  </mergeCells>
  <pageMargins bottom="0.75" footer="0.300000011920929" header="0.300000011920929" left="0.25" right="0.25" top="0.75"/>
  <pageSetup fitToHeight="1" fitToWidth="1" orientation="landscape" paperHeight="297mm" paperSize="9" paperWidth="210mm" scale="76"/>
  <rowBreaks count="10" manualBreakCount="10">
    <brk id="32" man="true" max="16383"/>
    <brk id="63" man="true" max="16383"/>
    <brk id="94" man="true" max="16383"/>
    <brk id="125" man="true" max="16383"/>
    <brk id="156" man="true" max="16383"/>
    <brk id="187" man="true" max="16383"/>
    <brk id="217" man="true" max="16383"/>
    <brk id="248" man="true" max="16383"/>
    <brk id="279" man="true" max="16383"/>
    <brk id="314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9"/>
  <sheetViews>
    <sheetView showZeros="true" workbookViewId="0"/>
  </sheetViews>
  <sheetFormatPr baseColWidth="8" customHeight="false" defaultColWidth="9.14062530925693" defaultRowHeight="15" zeroHeight="false"/>
  <sheetData>
    <row outlineLevel="0" r="3">
      <c r="B3" s="0" t="n">
        <v>183</v>
      </c>
      <c r="C3" s="0" t="n">
        <v>56.53</v>
      </c>
      <c r="D3" s="0" t="n">
        <v>51.04</v>
      </c>
      <c r="E3" s="0" t="n">
        <v>213.18</v>
      </c>
      <c r="F3" s="0" t="n">
        <v>1573.85</v>
      </c>
      <c r="H3" s="0" t="n">
        <v>796.74</v>
      </c>
      <c r="I3" s="0" t="n">
        <v>237.2</v>
      </c>
      <c r="J3" s="0" t="n">
        <v>1078.87</v>
      </c>
      <c r="K3" s="0" t="n">
        <v>21.73</v>
      </c>
      <c r="L3" s="0" t="n">
        <v>165.74</v>
      </c>
      <c r="M3" s="0" t="n">
        <v>1.09</v>
      </c>
      <c r="N3" s="0" t="n">
        <v>9.896</v>
      </c>
      <c r="O3" s="0" t="n">
        <v>98.82</v>
      </c>
    </row>
    <row outlineLevel="0" r="5">
      <c r="B5" s="0" t="n">
        <v>155.36</v>
      </c>
      <c r="C5" s="0" t="n">
        <v>43.95</v>
      </c>
      <c r="D5" s="0" t="n">
        <v>54.03</v>
      </c>
      <c r="E5" s="0" t="n">
        <v>204.61</v>
      </c>
      <c r="F5" s="0" t="n">
        <v>1481.61</v>
      </c>
      <c r="H5" s="0" t="n">
        <v>655.64</v>
      </c>
      <c r="I5" s="0" t="n">
        <v>153.6</v>
      </c>
      <c r="J5" s="0" t="n">
        <v>664.2</v>
      </c>
      <c r="K5" s="0" t="n">
        <v>13.26</v>
      </c>
      <c r="L5" s="0" t="n">
        <v>184.1</v>
      </c>
      <c r="M5" s="0" t="n">
        <v>22.035</v>
      </c>
      <c r="N5" s="0" t="n">
        <v>2.28</v>
      </c>
      <c r="O5" s="0" t="n">
        <v>74.6</v>
      </c>
    </row>
    <row outlineLevel="0" r="7">
      <c r="B7" s="0" t="n">
        <v>195.61</v>
      </c>
      <c r="C7" s="0" t="n">
        <v>64.6228571428572</v>
      </c>
      <c r="D7" s="0" t="n">
        <v>52.2214285714286</v>
      </c>
      <c r="E7" s="0" t="n">
        <v>232.028571428571</v>
      </c>
      <c r="F7" s="0" t="n">
        <v>1657.10142857143</v>
      </c>
      <c r="G7" s="0" t="n">
        <v>0</v>
      </c>
      <c r="H7" s="0" t="n">
        <v>723.36</v>
      </c>
      <c r="I7" s="0" t="n">
        <v>263.58</v>
      </c>
      <c r="J7" s="0" t="n">
        <v>1239.57142857143</v>
      </c>
      <c r="K7" s="0" t="n">
        <v>13.1392857142857</v>
      </c>
      <c r="L7" s="0" t="n">
        <v>80.2114285714286</v>
      </c>
      <c r="M7" s="0" t="n">
        <v>48.832</v>
      </c>
      <c r="N7" s="0" t="n">
        <v>6.5</v>
      </c>
      <c r="O7" s="0" t="n">
        <v>18.2371428571429</v>
      </c>
    </row>
    <row outlineLevel="0" r="9">
      <c r="B9" s="0" t="n">
        <v>152.92</v>
      </c>
      <c r="C9" s="0" t="n">
        <v>47.5908571428571</v>
      </c>
      <c r="D9" s="0" t="n">
        <v>61.7579047619048</v>
      </c>
      <c r="E9" s="0" t="n">
        <v>223.42780952381</v>
      </c>
      <c r="F9" s="0" t="n">
        <v>1642.96142857143</v>
      </c>
      <c r="H9" s="0" t="n">
        <v>724.927714285714</v>
      </c>
      <c r="I9" s="0" t="n">
        <v>152.578380952381</v>
      </c>
      <c r="J9" s="0" t="n">
        <v>566.506761904762</v>
      </c>
      <c r="K9" s="0" t="n">
        <v>10.0645714285714</v>
      </c>
      <c r="L9" s="0" t="n">
        <v>73.9180952380952</v>
      </c>
      <c r="M9" s="0" t="n">
        <v>10.397</v>
      </c>
      <c r="N9" s="0" t="n">
        <v>1.75</v>
      </c>
      <c r="O9" s="0" t="n">
        <v>84.3738095238095</v>
      </c>
    </row>
  </sheetData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2025-03-24T14:41:52Z</dcterms:modified>
</cp:coreProperties>
</file>